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-108" yWindow="-108" windowWidth="20376" windowHeight="12456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5" l="1"/>
  <c r="H40" i="5" s="1"/>
  <c r="E39" i="5"/>
  <c r="H39" i="5" s="1"/>
  <c r="E38" i="5"/>
  <c r="H38" i="5" s="1"/>
  <c r="E37" i="5"/>
  <c r="H37" i="5" s="1"/>
  <c r="H36" i="5" s="1"/>
  <c r="G36" i="5"/>
  <c r="F36" i="5"/>
  <c r="E36" i="5"/>
  <c r="D36" i="5"/>
  <c r="C36" i="5"/>
  <c r="E34" i="5"/>
  <c r="H34" i="5" s="1"/>
  <c r="E33" i="5"/>
  <c r="H33" i="5" s="1"/>
  <c r="E32" i="5"/>
  <c r="H32" i="5" s="1"/>
  <c r="E31" i="5"/>
  <c r="H31" i="5" s="1"/>
  <c r="E30" i="5"/>
  <c r="H30" i="5" s="1"/>
  <c r="E29" i="5"/>
  <c r="H29" i="5" s="1"/>
  <c r="E28" i="5"/>
  <c r="H28" i="5" s="1"/>
  <c r="E27" i="5"/>
  <c r="H27" i="5" s="1"/>
  <c r="E26" i="5"/>
  <c r="H26" i="5" s="1"/>
  <c r="H25" i="5" s="1"/>
  <c r="G25" i="5"/>
  <c r="F25" i="5"/>
  <c r="E25" i="5"/>
  <c r="D25" i="5"/>
  <c r="C25" i="5"/>
  <c r="E23" i="5"/>
  <c r="H23" i="5" s="1"/>
  <c r="E22" i="5"/>
  <c r="H22" i="5" s="1"/>
  <c r="E21" i="5"/>
  <c r="H21" i="5" s="1"/>
  <c r="E20" i="5"/>
  <c r="H20" i="5" s="1"/>
  <c r="E19" i="5"/>
  <c r="H19" i="5" s="1"/>
  <c r="E18" i="5"/>
  <c r="H18" i="5" s="1"/>
  <c r="E17" i="5"/>
  <c r="H17" i="5" s="1"/>
  <c r="H16" i="5" s="1"/>
  <c r="G16" i="5"/>
  <c r="F16" i="5"/>
  <c r="E16" i="5"/>
  <c r="D16" i="5"/>
  <c r="C16" i="5"/>
  <c r="E14" i="5"/>
  <c r="H14" i="5" s="1"/>
  <c r="E13" i="5"/>
  <c r="H13" i="5" s="1"/>
  <c r="E12" i="5"/>
  <c r="H12" i="5" s="1"/>
  <c r="E11" i="5"/>
  <c r="H11" i="5" s="1"/>
  <c r="E10" i="5"/>
  <c r="H10" i="5" s="1"/>
  <c r="E9" i="5"/>
  <c r="H9" i="5" s="1"/>
  <c r="E8" i="5"/>
  <c r="H8" i="5" s="1"/>
  <c r="E7" i="5"/>
  <c r="H7" i="5" s="1"/>
  <c r="G6" i="5"/>
  <c r="G42" i="5" s="1"/>
  <c r="F6" i="5"/>
  <c r="F42" i="5" s="1"/>
  <c r="E6" i="5"/>
  <c r="E42" i="5" s="1"/>
  <c r="D6" i="5"/>
  <c r="D42" i="5" s="1"/>
  <c r="C6" i="5"/>
  <c r="C42" i="5" s="1"/>
  <c r="H16" i="4"/>
  <c r="G16" i="4"/>
  <c r="F16" i="4"/>
  <c r="E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G16" i="8"/>
  <c r="F16" i="8"/>
  <c r="D16" i="8"/>
  <c r="C16" i="8"/>
  <c r="E14" i="8"/>
  <c r="H14" i="8" s="1"/>
  <c r="E12" i="8"/>
  <c r="H12" i="8" s="1"/>
  <c r="E10" i="8"/>
  <c r="H10" i="8" s="1"/>
  <c r="E8" i="8"/>
  <c r="H8" i="8" s="1"/>
  <c r="E6" i="8"/>
  <c r="H6" i="8" s="1"/>
  <c r="H16" i="8" s="1"/>
  <c r="E76" i="6"/>
  <c r="H76" i="6" s="1"/>
  <c r="E75" i="6"/>
  <c r="H75" i="6" s="1"/>
  <c r="E74" i="6"/>
  <c r="H74" i="6" s="1"/>
  <c r="E73" i="6"/>
  <c r="H73" i="6" s="1"/>
  <c r="E72" i="6"/>
  <c r="H72" i="6" s="1"/>
  <c r="E71" i="6"/>
  <c r="H71" i="6" s="1"/>
  <c r="E70" i="6"/>
  <c r="H70" i="6" s="1"/>
  <c r="H69" i="6" s="1"/>
  <c r="G69" i="6"/>
  <c r="F69" i="6"/>
  <c r="E69" i="6"/>
  <c r="D69" i="6"/>
  <c r="C69" i="6"/>
  <c r="E68" i="6"/>
  <c r="H68" i="6" s="1"/>
  <c r="E67" i="6"/>
  <c r="H67" i="6" s="1"/>
  <c r="E66" i="6"/>
  <c r="H66" i="6" s="1"/>
  <c r="H65" i="6" s="1"/>
  <c r="G65" i="6"/>
  <c r="F65" i="6"/>
  <c r="E65" i="6"/>
  <c r="D65" i="6"/>
  <c r="C65" i="6"/>
  <c r="E64" i="6"/>
  <c r="H64" i="6" s="1"/>
  <c r="E63" i="6"/>
  <c r="H63" i="6" s="1"/>
  <c r="E62" i="6"/>
  <c r="H62" i="6" s="1"/>
  <c r="E61" i="6"/>
  <c r="H61" i="6" s="1"/>
  <c r="E60" i="6"/>
  <c r="H60" i="6" s="1"/>
  <c r="E59" i="6"/>
  <c r="H59" i="6" s="1"/>
  <c r="E58" i="6"/>
  <c r="H58" i="6" s="1"/>
  <c r="H57" i="6" s="1"/>
  <c r="G57" i="6"/>
  <c r="F57" i="6"/>
  <c r="E57" i="6"/>
  <c r="D57" i="6"/>
  <c r="C57" i="6"/>
  <c r="E56" i="6"/>
  <c r="H56" i="6" s="1"/>
  <c r="E55" i="6"/>
  <c r="H55" i="6" s="1"/>
  <c r="E54" i="6"/>
  <c r="H54" i="6" s="1"/>
  <c r="H53" i="6" s="1"/>
  <c r="G53" i="6"/>
  <c r="F53" i="6"/>
  <c r="E53" i="6"/>
  <c r="D53" i="6"/>
  <c r="C53" i="6"/>
  <c r="E52" i="6"/>
  <c r="H52" i="6" s="1"/>
  <c r="E51" i="6"/>
  <c r="H51" i="6" s="1"/>
  <c r="E50" i="6"/>
  <c r="H50" i="6" s="1"/>
  <c r="E49" i="6"/>
  <c r="H49" i="6" s="1"/>
  <c r="E48" i="6"/>
  <c r="H48" i="6" s="1"/>
  <c r="E47" i="6"/>
  <c r="H47" i="6" s="1"/>
  <c r="E46" i="6"/>
  <c r="H46" i="6" s="1"/>
  <c r="E45" i="6"/>
  <c r="H45" i="6" s="1"/>
  <c r="E44" i="6"/>
  <c r="H44" i="6" s="1"/>
  <c r="H43" i="6" s="1"/>
  <c r="G43" i="6"/>
  <c r="F43" i="6"/>
  <c r="E43" i="6"/>
  <c r="D43" i="6"/>
  <c r="C43" i="6"/>
  <c r="E42" i="6"/>
  <c r="H42" i="6" s="1"/>
  <c r="E41" i="6"/>
  <c r="H41" i="6" s="1"/>
  <c r="E40" i="6"/>
  <c r="H40" i="6" s="1"/>
  <c r="E39" i="6"/>
  <c r="H39" i="6" s="1"/>
  <c r="E38" i="6"/>
  <c r="H38" i="6" s="1"/>
  <c r="E37" i="6"/>
  <c r="H37" i="6" s="1"/>
  <c r="E36" i="6"/>
  <c r="H36" i="6" s="1"/>
  <c r="E35" i="6"/>
  <c r="H35" i="6" s="1"/>
  <c r="E34" i="6"/>
  <c r="H34" i="6" s="1"/>
  <c r="H33" i="6" s="1"/>
  <c r="G33" i="6"/>
  <c r="F33" i="6"/>
  <c r="E33" i="6"/>
  <c r="D33" i="6"/>
  <c r="C33" i="6"/>
  <c r="E32" i="6"/>
  <c r="H32" i="6" s="1"/>
  <c r="E31" i="6"/>
  <c r="H31" i="6" s="1"/>
  <c r="E30" i="6"/>
  <c r="H30" i="6" s="1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H23" i="6" s="1"/>
  <c r="G23" i="6"/>
  <c r="F23" i="6"/>
  <c r="E23" i="6"/>
  <c r="D23" i="6"/>
  <c r="C23" i="6"/>
  <c r="E22" i="6"/>
  <c r="H22" i="6" s="1"/>
  <c r="E21" i="6"/>
  <c r="H21" i="6" s="1"/>
  <c r="E20" i="6"/>
  <c r="H20" i="6" s="1"/>
  <c r="E19" i="6"/>
  <c r="H19" i="6" s="1"/>
  <c r="E18" i="6"/>
  <c r="H18" i="6" s="1"/>
  <c r="E17" i="6"/>
  <c r="H17" i="6" s="1"/>
  <c r="E16" i="6"/>
  <c r="H16" i="6" s="1"/>
  <c r="E15" i="6"/>
  <c r="H15" i="6" s="1"/>
  <c r="E14" i="6"/>
  <c r="H14" i="6" s="1"/>
  <c r="H13" i="6" s="1"/>
  <c r="G13" i="6"/>
  <c r="F13" i="6"/>
  <c r="E13" i="6"/>
  <c r="D13" i="6"/>
  <c r="C13" i="6"/>
  <c r="E12" i="6"/>
  <c r="H12" i="6" s="1"/>
  <c r="E11" i="6"/>
  <c r="H11" i="6" s="1"/>
  <c r="E10" i="6"/>
  <c r="H10" i="6" s="1"/>
  <c r="E9" i="6"/>
  <c r="H9" i="6" s="1"/>
  <c r="E8" i="6"/>
  <c r="H8" i="6" s="1"/>
  <c r="E7" i="6"/>
  <c r="H7" i="6" s="1"/>
  <c r="E6" i="6"/>
  <c r="H6" i="6" s="1"/>
  <c r="H5" i="6" s="1"/>
  <c r="H77" i="6" s="1"/>
  <c r="G5" i="6"/>
  <c r="G77" i="6" s="1"/>
  <c r="F5" i="6"/>
  <c r="F77" i="6" s="1"/>
  <c r="E5" i="6"/>
  <c r="E77" i="6" s="1"/>
  <c r="D5" i="6"/>
  <c r="D77" i="6" s="1"/>
  <c r="C5" i="6"/>
  <c r="C77" i="6" s="1"/>
  <c r="H6" i="5" l="1"/>
  <c r="H42" i="5" s="1"/>
  <c r="E16" i="8"/>
</calcChain>
</file>

<file path=xl/sharedStrings.xml><?xml version="1.0" encoding="utf-8"?>
<sst xmlns="http://schemas.openxmlformats.org/spreadsheetml/2006/main" count="204" uniqueCount="143">
  <si>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</si>
  <si>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</si>
  <si>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</si>
  <si>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</si>
  <si>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</si>
  <si>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</si>
  <si>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</si>
  <si>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</si>
  <si>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</si>
  <si>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</si>
  <si>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</si>
  <si>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</si>
  <si>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</si>
  <si>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</si>
  <si>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</si>
  <si>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</si>
  <si>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</si>
  <si>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</si>
  <si>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</si>
  <si>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</si>
  <si>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</si>
  <si>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</si>
  <si>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</si>
  <si>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</si>
  <si>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</si>
  <si>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</si>
  <si>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</si>
  <si>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</si>
  <si>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</si>
  <si>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</si>
  <si>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</si>
  <si>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</si>
  <si>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</si>
  <si>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</si>
  <si>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</si>
  <si>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</si>
  <si>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</si>
  <si>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</si>
  <si>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</si>
  <si>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</si>
  <si>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</si>
  <si>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</si>
  <si>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</si>
  <si>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</si>
  <si>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</si>
  <si>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</si>
  <si>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</si>
  <si>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</si>
  <si>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</si>
  <si>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</si>
  <si>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</si>
  <si>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</si>
  <si>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</si>
  <si>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</si>
  <si>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</si>
  <si>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</si>
  <si>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</si>
  <si>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</si>
  <si>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</si>
  <si>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</si>
  <si>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</si>
  <si>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</si>
  <si>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</si>
  <si>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</si>
  <si>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</si>
  <si>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</si>
  <si>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</si>
  <si>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</si>
  <si>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</si>
  <si>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</si>
  <si>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</si>
  <si>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</si>
  <si>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</si>
  <si>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</si>
  <si>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</si>
  <si>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</si>
  <si>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</si>
  <si>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</si>
  <si>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</si>
  <si>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</si>
  <si>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</si>
  <si>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</si>
  <si>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</si>
  <si>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Gasto Corriente</t>
  </si>
  <si>
    <t>Gasto de Capital</t>
  </si>
  <si>
    <t>Amortización de la Deuda y Disminución de Pasivos</t>
  </si>
  <si>
    <t>Dependencia o Unidad Administrativa 1</t>
  </si>
  <si>
    <t>Dependencia o Unidad Administrativa 2</t>
  </si>
  <si>
    <t>Dependencia o Unidad Administrativa 3</t>
  </si>
  <si>
    <t>Dependencia o Unidad Administrativa 4</t>
  </si>
  <si>
    <t>Dependencia o Unidad Administrativa 6</t>
  </si>
  <si>
    <t>Dependencia o Unidad Administrativa 7</t>
  </si>
  <si>
    <t>Dependencia o Unidad Administrativa 8</t>
  </si>
  <si>
    <t>Dependencia o Unidad Administrativa xx</t>
  </si>
  <si>
    <t>Gobierno (Federal/Estatal/Municipal) de __________________________
Estado Analítico del Ejercicio del Presupuesto de Egresos
Clasificación Administrativa
Del XXXX al XXXX</t>
  </si>
  <si>
    <t>Poder Ejecutivo</t>
  </si>
  <si>
    <t>Poder Legislativo</t>
  </si>
  <si>
    <t>Poder Judicial</t>
  </si>
  <si>
    <t>Órganos Autónomos</t>
  </si>
  <si>
    <t>Sector Paraestatal del Gobierno (Federal/Estatal/Municipal) de ______________________
Estado Analítico del Ejercicio del Presupuesto de Egresos
Clasificación Administrativa
Del XXXX al XXXX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</si>
  <si>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</si>
  <si>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</si>
  <si>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</si>
  <si>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</si>
  <si>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</si>
  <si>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</si>
  <si>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</si>
  <si>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</si>
  <si>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</si>
  <si>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</si>
  <si>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</si>
  <si>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</si>
  <si>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</si>
  <si>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</si>
  <si>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</si>
  <si>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</si>
  <si>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</si>
  <si>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</si>
  <si>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</si>
  <si>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</si>
  <si>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</si>
  <si>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</si>
  <si>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</si>
  <si>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</si>
  <si>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</si>
  <si>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</si>
  <si>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</si>
  <si>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</si>
  <si>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</si>
  <si>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</si>
  <si>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</si>
  <si>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</si>
  <si>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</si>
  <si>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</si>
  <si>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</si>
  <si>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</si>
  <si>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</si>
  <si>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</si>
  <si>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Bajo protesta de decir verdad declaramos que los Estados Financieros y sus notas, son razonablemente correctos y son responsabilidad del emisor.</t>
  </si>
  <si>
    <t>Instituto Municipal de Vivienda de León, Guanajuato (IMUVI)
Estado Analítico del Ejercicio del Presupuesto de Egresos
Clasificación por Objeto del Gasto (Capítulo y Concepto)
Del 1 de enero al 31 de diciembre de 2021</t>
  </si>
  <si>
    <t>Instituto Municipal de Vivienda de León, Guanajuato (IMUVI)
Estado Analítico del Ejercicio del Presupuesto de Egresos
Clasificación Económica (por Tipo de Gasto)
Del 1 de enero al 31 de diciembre de 2021</t>
  </si>
  <si>
    <t>Instituto Municipal de Vivienda de León, Guanajuato (IMUVI)
Estado Analítico del Ejercicio del Presupuesto de Egresos
Clasificación Administrativa
Del 1 de enero al 31 de diciembre de 2021</t>
  </si>
  <si>
    <t>Instituto Municipal de Vivienda de León, Guanajuato (IMUVI)
Estado Analítico del Ejercicio del Presupuesto de Egresos
Clasificación Funcional (Finalidad y Función)
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</si>
</sst>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2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6" fillId="0" borderId="0" xfId="0" applyFont="1"/>
    <xf numFmtId="0" fontId="2" fillId="0" borderId="5" xfId="0" applyFont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6" xfId="0" applyFont="1" applyBorder="1" applyAlignment="1">
      <alignment horizontal="left"/>
    </xf>
    <xf numFmtId="0" fontId="6" fillId="0" borderId="6" xfId="0" applyFont="1" applyBorder="1" applyAlignment="1" applyProtection="1">
      <alignment horizontal="left"/>
      <protection locked="0"/>
    </xf>
    <xf numFmtId="4" fontId="2" fillId="0" borderId="13" xfId="0" applyNumberFormat="1" applyFont="1" applyBorder="1" applyProtection="1">
      <protection locked="0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4" fontId="6" fillId="0" borderId="14" xfId="0" applyNumberFormat="1" applyFont="1" applyBorder="1" applyProtection="1">
      <protection locked="0"/>
    </xf>
    <xf numFmtId="0" fontId="2" fillId="0" borderId="0" xfId="0" applyFont="1"/>
    <xf numFmtId="0" fontId="2" fillId="0" borderId="6" xfId="0" applyFont="1" applyBorder="1"/>
    <xf numFmtId="0" fontId="6" fillId="0" borderId="5" xfId="0" applyFont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Border="1" applyProtection="1">
      <protection locked="0"/>
    </xf>
    <xf numFmtId="4" fontId="6" fillId="0" borderId="8" xfId="0" applyNumberFormat="1" applyFont="1" applyBorder="1" applyProtection="1">
      <protection locked="0"/>
    </xf>
    <xf numFmtId="0" fontId="2" fillId="0" borderId="3" xfId="9" applyFont="1" applyBorder="1" applyAlignment="1">
      <alignment horizontal="center" vertical="center"/>
    </xf>
    <xf numFmtId="0" fontId="2" fillId="0" borderId="7" xfId="0" applyFont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wrapText="1"/>
    </xf>
    <xf numFmtId="0" fontId="6" fillId="0" borderId="9" xfId="0" applyFont="1" applyBorder="1" applyProtection="1">
      <protection locked="0"/>
    </xf>
    <xf numFmtId="0" fontId="6" fillId="0" borderId="10" xfId="0" applyFont="1" applyBorder="1" applyAlignment="1" applyProtection="1">
      <alignment horizontal="left"/>
      <protection locked="0"/>
    </xf>
    <xf numFmtId="0" fontId="2" fillId="0" borderId="1" xfId="0" applyFont="1" applyBorder="1" applyAlignment="1">
      <alignment horizontal="left"/>
    </xf>
    <xf numFmtId="0" fontId="1" fillId="0" borderId="0" xfId="8" applyAlignment="1" applyProtection="1">
      <alignment horizontal="left" vertical="top" indent="1"/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1790700</xdr:colOff>
      <xdr:row>83</xdr:row>
      <xdr:rowOff>68580</xdr:rowOff>
    </xdr:from>
    <xdr:to>
      <xdr:col>6</xdr:col>
      <xdr:colOff>800100</xdr:colOff>
      <xdr:row>88</xdr:row>
      <xdr:rowOff>83820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3120" y="1154430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1783080</xdr:colOff>
      <xdr:row>22</xdr:row>
      <xdr:rowOff>83820</xdr:rowOff>
    </xdr:from>
    <xdr:to>
      <xdr:col>6</xdr:col>
      <xdr:colOff>815340</xdr:colOff>
      <xdr:row>27</xdr:row>
      <xdr:rowOff>99060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5480" y="3657600"/>
          <a:ext cx="547878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1783080</xdr:colOff>
      <xdr:row>59</xdr:row>
      <xdr:rowOff>60960</xdr:rowOff>
    </xdr:from>
    <xdr:to>
      <xdr:col>6</xdr:col>
      <xdr:colOff>861060</xdr:colOff>
      <xdr:row>64</xdr:row>
      <xdr:rowOff>76200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5480" y="10287000"/>
          <a:ext cx="622554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1813560</xdr:colOff>
      <xdr:row>50</xdr:row>
      <xdr:rowOff>0</xdr:rowOff>
    </xdr:from>
    <xdr:to>
      <xdr:col>6</xdr:col>
      <xdr:colOff>746760</xdr:colOff>
      <xdr:row>55</xdr:row>
      <xdr:rowOff>15240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2640" y="7330440"/>
          <a:ext cx="6347460" cy="662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showGridLines="0" tabSelected="1" workbookViewId="0">
      <selection sqref="A1:H1"/>
    </sheetView>
  </sheetViews>
  <sheetFormatPr baseColWidth="10" defaultColWidth="12" defaultRowHeight="10.199999999999999" x14ac:dyDescent="0.2"/>
  <cols>
    <col min="1" max="1" width="5.85546875" style="1" customWidth="1"/>
    <col min="2" max="2" width="62.85546875" style="1" customWidth="1"/>
    <col min="3" max="3" width="18.28515625" style="1" customWidth="1"/>
    <col min="4" max="4" width="19.85546875" style="1" customWidth="1"/>
    <col min="5" max="8" width="18.28515625" style="1" customWidth="1"/>
    <col min="9" max="16384" width="12" style="1"/>
  </cols>
  <sheetData>
    <row r="1" spans="1:8" ht="50.1" customHeight="1" x14ac:dyDescent="0.2">
      <c r="A1" s="51" t="s">
        <v>139</v>
      </c>
      <c r="B1" s="52"/>
      <c r="C1" s="52"/>
      <c r="D1" s="52"/>
      <c r="E1" s="52"/>
      <c r="F1" s="52"/>
      <c r="G1" s="52"/>
      <c r="H1" s="53"/>
    </row>
    <row r="2" spans="1:8" x14ac:dyDescent="0.2">
      <c r="A2" s="56" t="s">
        <v>0</v>
      </c>
      <c r="B2" s="57"/>
      <c r="C2" s="51" t="s">
        <v>1</v>
      </c>
      <c r="D2" s="52"/>
      <c r="E2" s="52"/>
      <c r="F2" s="52"/>
      <c r="G2" s="53"/>
      <c r="H2" s="54" t="s">
        <v>2</v>
      </c>
    </row>
    <row r="3" spans="1:8" ht="24.9" customHeight="1" x14ac:dyDescent="0.2">
      <c r="A3" s="58"/>
      <c r="B3" s="59"/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55"/>
    </row>
    <row r="4" spans="1:8" x14ac:dyDescent="0.2">
      <c r="A4" s="60"/>
      <c r="B4" s="61"/>
      <c r="C4" s="8">
        <v>1</v>
      </c>
      <c r="D4" s="8">
        <v>2</v>
      </c>
      <c r="E4" s="8" t="s">
        <v>8</v>
      </c>
      <c r="F4" s="8">
        <v>4</v>
      </c>
      <c r="G4" s="8">
        <v>5</v>
      </c>
      <c r="H4" s="8" t="s">
        <v>9</v>
      </c>
    </row>
    <row r="5" spans="1:8" x14ac:dyDescent="0.2">
      <c r="A5" s="47" t="s">
        <v>10</v>
      </c>
      <c r="B5" s="5"/>
      <c r="C5" s="12">
        <f>SUM(C6:C12)</f>
        <v>55367100</v>
      </c>
      <c r="D5" s="12">
        <f t="shared" ref="D5:H5" si="0">SUM(D6:D12)</f>
        <v>251049</v>
      </c>
      <c r="E5" s="12">
        <f t="shared" si="0"/>
        <v>55618149</v>
      </c>
      <c r="F5" s="12">
        <f t="shared" si="0"/>
        <v>47231488.020000003</v>
      </c>
      <c r="G5" s="12">
        <f t="shared" si="0"/>
        <v>46587105.310000002</v>
      </c>
      <c r="H5" s="12">
        <f t="shared" si="0"/>
        <v>8386660.9799999986</v>
      </c>
    </row>
    <row r="6" spans="1:8" x14ac:dyDescent="0.2">
      <c r="A6" s="3"/>
      <c r="B6" s="9" t="s">
        <v>11</v>
      </c>
      <c r="C6" s="13">
        <v>25594868</v>
      </c>
      <c r="D6" s="13">
        <v>138585</v>
      </c>
      <c r="E6" s="13">
        <f>+C6+D6</f>
        <v>25733453</v>
      </c>
      <c r="F6" s="13">
        <v>24660456.670000002</v>
      </c>
      <c r="G6" s="13">
        <v>24660456.670000002</v>
      </c>
      <c r="H6" s="13">
        <f>+E6-F6</f>
        <v>1072996.3299999982</v>
      </c>
    </row>
    <row r="7" spans="1:8" x14ac:dyDescent="0.2">
      <c r="A7" s="3"/>
      <c r="B7" s="9" t="s">
        <v>12</v>
      </c>
      <c r="C7" s="13">
        <v>1630000</v>
      </c>
      <c r="D7" s="13">
        <v>120000</v>
      </c>
      <c r="E7" s="13">
        <f t="shared" ref="E7:E12" si="1">+C7+D7</f>
        <v>1750000</v>
      </c>
      <c r="F7" s="13">
        <v>1562035.31</v>
      </c>
      <c r="G7" s="13">
        <v>1562035.31</v>
      </c>
      <c r="H7" s="13">
        <f t="shared" ref="H7:H12" si="2">+E7-F7</f>
        <v>187964.68999999994</v>
      </c>
    </row>
    <row r="8" spans="1:8" x14ac:dyDescent="0.2">
      <c r="A8" s="3"/>
      <c r="B8" s="9" t="s">
        <v>13</v>
      </c>
      <c r="C8" s="13">
        <v>5618885</v>
      </c>
      <c r="D8" s="13">
        <v>24682</v>
      </c>
      <c r="E8" s="13">
        <f t="shared" si="1"/>
        <v>5643567</v>
      </c>
      <c r="F8" s="13">
        <v>5320833.41</v>
      </c>
      <c r="G8" s="13">
        <v>5320833.41</v>
      </c>
      <c r="H8" s="13">
        <f t="shared" si="2"/>
        <v>322733.58999999985</v>
      </c>
    </row>
    <row r="9" spans="1:8" x14ac:dyDescent="0.2">
      <c r="A9" s="3"/>
      <c r="B9" s="9" t="s">
        <v>14</v>
      </c>
      <c r="C9" s="13">
        <v>6050556</v>
      </c>
      <c r="D9" s="13">
        <v>30268</v>
      </c>
      <c r="E9" s="13">
        <f t="shared" si="1"/>
        <v>6080824</v>
      </c>
      <c r="F9" s="13">
        <v>4984315.0999999996</v>
      </c>
      <c r="G9" s="13">
        <v>4339932.3899999997</v>
      </c>
      <c r="H9" s="13">
        <f t="shared" si="2"/>
        <v>1096508.9000000004</v>
      </c>
    </row>
    <row r="10" spans="1:8" x14ac:dyDescent="0.2">
      <c r="A10" s="3"/>
      <c r="B10" s="9" t="s">
        <v>15</v>
      </c>
      <c r="C10" s="13">
        <v>12756632</v>
      </c>
      <c r="D10" s="13">
        <v>57514</v>
      </c>
      <c r="E10" s="13">
        <f t="shared" si="1"/>
        <v>12814146</v>
      </c>
      <c r="F10" s="13">
        <v>10703847.529999999</v>
      </c>
      <c r="G10" s="13">
        <v>10703847.529999999</v>
      </c>
      <c r="H10" s="13">
        <f t="shared" si="2"/>
        <v>2110298.4700000007</v>
      </c>
    </row>
    <row r="11" spans="1:8" x14ac:dyDescent="0.2">
      <c r="A11" s="3"/>
      <c r="B11" s="9" t="s">
        <v>16</v>
      </c>
      <c r="C11" s="13">
        <v>3716159</v>
      </c>
      <c r="D11" s="13">
        <v>-120000</v>
      </c>
      <c r="E11" s="13">
        <f t="shared" si="1"/>
        <v>3596159</v>
      </c>
      <c r="F11" s="13">
        <v>0</v>
      </c>
      <c r="G11" s="13">
        <v>0</v>
      </c>
      <c r="H11" s="13">
        <f t="shared" si="2"/>
        <v>3596159</v>
      </c>
    </row>
    <row r="12" spans="1:8" x14ac:dyDescent="0.2">
      <c r="A12" s="3"/>
      <c r="B12" s="9" t="s">
        <v>17</v>
      </c>
      <c r="C12" s="13">
        <v>0</v>
      </c>
      <c r="D12" s="13">
        <v>0</v>
      </c>
      <c r="E12" s="13">
        <f t="shared" si="1"/>
        <v>0</v>
      </c>
      <c r="F12" s="13">
        <v>0</v>
      </c>
      <c r="G12" s="13">
        <v>0</v>
      </c>
      <c r="H12" s="13">
        <f t="shared" si="2"/>
        <v>0</v>
      </c>
    </row>
    <row r="13" spans="1:8" x14ac:dyDescent="0.2">
      <c r="A13" s="47" t="s">
        <v>18</v>
      </c>
      <c r="B13" s="5"/>
      <c r="C13" s="13">
        <f>SUM(C14:C22)</f>
        <v>2266791</v>
      </c>
      <c r="D13" s="13">
        <f t="shared" ref="D13:H13" si="3">SUM(D14:D22)</f>
        <v>0</v>
      </c>
      <c r="E13" s="13">
        <f t="shared" si="3"/>
        <v>2266791</v>
      </c>
      <c r="F13" s="13">
        <f t="shared" si="3"/>
        <v>1440424.27</v>
      </c>
      <c r="G13" s="13">
        <f t="shared" si="3"/>
        <v>1353923.33</v>
      </c>
      <c r="H13" s="13">
        <f t="shared" si="3"/>
        <v>826366.73</v>
      </c>
    </row>
    <row r="14" spans="1:8" x14ac:dyDescent="0.2">
      <c r="A14" s="3"/>
      <c r="B14" s="9" t="s">
        <v>19</v>
      </c>
      <c r="C14" s="13">
        <v>688980</v>
      </c>
      <c r="D14" s="13">
        <v>-20000</v>
      </c>
      <c r="E14" s="13">
        <f t="shared" ref="E14:E22" si="4">+C14+D14</f>
        <v>668980</v>
      </c>
      <c r="F14" s="13">
        <v>279753.53999999998</v>
      </c>
      <c r="G14" s="13">
        <v>279753.53999999998</v>
      </c>
      <c r="H14" s="13">
        <f t="shared" ref="H14:H22" si="5">+E14-F14</f>
        <v>389226.46</v>
      </c>
    </row>
    <row r="15" spans="1:8" x14ac:dyDescent="0.2">
      <c r="A15" s="3"/>
      <c r="B15" s="9" t="s">
        <v>20</v>
      </c>
      <c r="C15" s="13">
        <v>53297</v>
      </c>
      <c r="D15" s="13">
        <v>0</v>
      </c>
      <c r="E15" s="13">
        <f t="shared" si="4"/>
        <v>53297</v>
      </c>
      <c r="F15" s="13">
        <v>17916.259999999998</v>
      </c>
      <c r="G15" s="13">
        <v>17916.259999999998</v>
      </c>
      <c r="H15" s="13">
        <f t="shared" si="5"/>
        <v>35380.740000000005</v>
      </c>
    </row>
    <row r="16" spans="1:8" x14ac:dyDescent="0.2">
      <c r="A16" s="3"/>
      <c r="B16" s="9" t="s">
        <v>21</v>
      </c>
      <c r="C16" s="13">
        <v>0</v>
      </c>
      <c r="D16" s="13">
        <v>0</v>
      </c>
      <c r="E16" s="13">
        <f t="shared" si="4"/>
        <v>0</v>
      </c>
      <c r="F16" s="13">
        <v>0</v>
      </c>
      <c r="G16" s="13">
        <v>0</v>
      </c>
      <c r="H16" s="13">
        <f t="shared" si="5"/>
        <v>0</v>
      </c>
    </row>
    <row r="17" spans="1:8" x14ac:dyDescent="0.2">
      <c r="A17" s="3"/>
      <c r="B17" s="9" t="s">
        <v>22</v>
      </c>
      <c r="C17" s="13">
        <v>109160</v>
      </c>
      <c r="D17" s="13">
        <v>0</v>
      </c>
      <c r="E17" s="13">
        <f t="shared" si="4"/>
        <v>109160</v>
      </c>
      <c r="F17" s="13">
        <v>28160.080000000002</v>
      </c>
      <c r="G17" s="13">
        <v>28160.080000000002</v>
      </c>
      <c r="H17" s="13">
        <f t="shared" si="5"/>
        <v>80999.92</v>
      </c>
    </row>
    <row r="18" spans="1:8" x14ac:dyDescent="0.2">
      <c r="A18" s="3"/>
      <c r="B18" s="9" t="s">
        <v>23</v>
      </c>
      <c r="C18" s="13">
        <v>32360</v>
      </c>
      <c r="D18" s="13">
        <v>91000</v>
      </c>
      <c r="E18" s="13">
        <f t="shared" si="4"/>
        <v>123360</v>
      </c>
      <c r="F18" s="13">
        <v>105736.02</v>
      </c>
      <c r="G18" s="13">
        <v>105736.02</v>
      </c>
      <c r="H18" s="13">
        <f t="shared" si="5"/>
        <v>17623.979999999996</v>
      </c>
    </row>
    <row r="19" spans="1:8" x14ac:dyDescent="0.2">
      <c r="A19" s="3"/>
      <c r="B19" s="9" t="s">
        <v>24</v>
      </c>
      <c r="C19" s="13">
        <v>1100000</v>
      </c>
      <c r="D19" s="13">
        <v>-91000</v>
      </c>
      <c r="E19" s="13">
        <f t="shared" si="4"/>
        <v>1009000</v>
      </c>
      <c r="F19" s="13">
        <v>847779.91</v>
      </c>
      <c r="G19" s="13">
        <v>761278.97</v>
      </c>
      <c r="H19" s="13">
        <f t="shared" si="5"/>
        <v>161220.08999999997</v>
      </c>
    </row>
    <row r="20" spans="1:8" x14ac:dyDescent="0.2">
      <c r="A20" s="3"/>
      <c r="B20" s="9" t="s">
        <v>25</v>
      </c>
      <c r="C20" s="13">
        <v>80830</v>
      </c>
      <c r="D20" s="13">
        <v>0</v>
      </c>
      <c r="E20" s="13">
        <f t="shared" si="4"/>
        <v>80830</v>
      </c>
      <c r="F20" s="13">
        <v>14116.72</v>
      </c>
      <c r="G20" s="13">
        <v>14116.72</v>
      </c>
      <c r="H20" s="13">
        <f t="shared" si="5"/>
        <v>66713.279999999999</v>
      </c>
    </row>
    <row r="21" spans="1:8" x14ac:dyDescent="0.2">
      <c r="A21" s="3"/>
      <c r="B21" s="9" t="s">
        <v>26</v>
      </c>
      <c r="C21" s="13">
        <v>0</v>
      </c>
      <c r="D21" s="13">
        <v>0</v>
      </c>
      <c r="E21" s="13">
        <f t="shared" si="4"/>
        <v>0</v>
      </c>
      <c r="F21" s="13">
        <v>0</v>
      </c>
      <c r="G21" s="13">
        <v>0</v>
      </c>
      <c r="H21" s="13">
        <f t="shared" si="5"/>
        <v>0</v>
      </c>
    </row>
    <row r="22" spans="1:8" x14ac:dyDescent="0.2">
      <c r="A22" s="3"/>
      <c r="B22" s="9" t="s">
        <v>27</v>
      </c>
      <c r="C22" s="13">
        <v>202164</v>
      </c>
      <c r="D22" s="13">
        <v>20000</v>
      </c>
      <c r="E22" s="13">
        <f t="shared" si="4"/>
        <v>222164</v>
      </c>
      <c r="F22" s="13">
        <v>146961.74</v>
      </c>
      <c r="G22" s="13">
        <v>146961.74</v>
      </c>
      <c r="H22" s="13">
        <f t="shared" si="5"/>
        <v>75202.260000000009</v>
      </c>
    </row>
    <row r="23" spans="1:8" x14ac:dyDescent="0.2">
      <c r="A23" s="47" t="s">
        <v>28</v>
      </c>
      <c r="B23" s="5"/>
      <c r="C23" s="13">
        <f>SUM(C24:C32)</f>
        <v>14106180</v>
      </c>
      <c r="D23" s="13">
        <f t="shared" ref="D23:H23" si="6">SUM(D24:D32)</f>
        <v>2429156</v>
      </c>
      <c r="E23" s="13">
        <f t="shared" si="6"/>
        <v>16535336</v>
      </c>
      <c r="F23" s="13">
        <f t="shared" si="6"/>
        <v>9634199.9999999981</v>
      </c>
      <c r="G23" s="13">
        <f t="shared" si="6"/>
        <v>8464873.4800000004</v>
      </c>
      <c r="H23" s="13">
        <f t="shared" si="6"/>
        <v>6901136</v>
      </c>
    </row>
    <row r="24" spans="1:8" x14ac:dyDescent="0.2">
      <c r="A24" s="3"/>
      <c r="B24" s="9" t="s">
        <v>29</v>
      </c>
      <c r="C24" s="13">
        <v>896060</v>
      </c>
      <c r="D24" s="13">
        <v>50000</v>
      </c>
      <c r="E24" s="13">
        <f t="shared" ref="E24:E32" si="7">+C24+D24</f>
        <v>946060</v>
      </c>
      <c r="F24" s="13">
        <v>666815.39</v>
      </c>
      <c r="G24" s="13">
        <v>633831.97</v>
      </c>
      <c r="H24" s="13">
        <f t="shared" ref="H24:H32" si="8">+E24-F24</f>
        <v>279244.61</v>
      </c>
    </row>
    <row r="25" spans="1:8" x14ac:dyDescent="0.2">
      <c r="A25" s="3"/>
      <c r="B25" s="9" t="s">
        <v>30</v>
      </c>
      <c r="C25" s="13">
        <v>352720</v>
      </c>
      <c r="D25" s="13">
        <v>225000</v>
      </c>
      <c r="E25" s="13">
        <f t="shared" si="7"/>
        <v>577720</v>
      </c>
      <c r="F25" s="13">
        <v>510376.74</v>
      </c>
      <c r="G25" s="13">
        <v>395738.65</v>
      </c>
      <c r="H25" s="13">
        <f t="shared" si="8"/>
        <v>67343.260000000009</v>
      </c>
    </row>
    <row r="26" spans="1:8" x14ac:dyDescent="0.2">
      <c r="A26" s="3"/>
      <c r="B26" s="9" t="s">
        <v>31</v>
      </c>
      <c r="C26" s="13">
        <v>5643160</v>
      </c>
      <c r="D26" s="13">
        <v>962927</v>
      </c>
      <c r="E26" s="13">
        <f t="shared" si="7"/>
        <v>6606087</v>
      </c>
      <c r="F26" s="13">
        <v>3582826.82</v>
      </c>
      <c r="G26" s="13">
        <v>2920738.69</v>
      </c>
      <c r="H26" s="13">
        <f t="shared" si="8"/>
        <v>3023260.18</v>
      </c>
    </row>
    <row r="27" spans="1:8" x14ac:dyDescent="0.2">
      <c r="A27" s="3"/>
      <c r="B27" s="9" t="s">
        <v>32</v>
      </c>
      <c r="C27" s="13">
        <v>3056523</v>
      </c>
      <c r="D27" s="13">
        <v>1317073</v>
      </c>
      <c r="E27" s="13">
        <f t="shared" si="7"/>
        <v>4373596</v>
      </c>
      <c r="F27" s="13">
        <v>2353144.09</v>
      </c>
      <c r="G27" s="13">
        <v>2157421.64</v>
      </c>
      <c r="H27" s="13">
        <f t="shared" si="8"/>
        <v>2020451.9100000001</v>
      </c>
    </row>
    <row r="28" spans="1:8" x14ac:dyDescent="0.2">
      <c r="A28" s="3"/>
      <c r="B28" s="9" t="s">
        <v>33</v>
      </c>
      <c r="C28" s="13">
        <v>1747760</v>
      </c>
      <c r="D28" s="13">
        <v>-50000</v>
      </c>
      <c r="E28" s="13">
        <f t="shared" si="7"/>
        <v>1697760</v>
      </c>
      <c r="F28" s="13">
        <v>1248120.54</v>
      </c>
      <c r="G28" s="13">
        <v>1248120.54</v>
      </c>
      <c r="H28" s="13">
        <f t="shared" si="8"/>
        <v>449639.45999999996</v>
      </c>
    </row>
    <row r="29" spans="1:8" x14ac:dyDescent="0.2">
      <c r="A29" s="3"/>
      <c r="B29" s="9" t="s">
        <v>34</v>
      </c>
      <c r="C29" s="13">
        <v>732500</v>
      </c>
      <c r="D29" s="13">
        <v>-80000</v>
      </c>
      <c r="E29" s="13">
        <f t="shared" si="7"/>
        <v>652500</v>
      </c>
      <c r="F29" s="13">
        <v>255168.52</v>
      </c>
      <c r="G29" s="13">
        <v>252668.72</v>
      </c>
      <c r="H29" s="13">
        <f t="shared" si="8"/>
        <v>397331.48</v>
      </c>
    </row>
    <row r="30" spans="1:8" x14ac:dyDescent="0.2">
      <c r="A30" s="3"/>
      <c r="B30" s="9" t="s">
        <v>35</v>
      </c>
      <c r="C30" s="13">
        <v>246600</v>
      </c>
      <c r="D30" s="13">
        <v>0</v>
      </c>
      <c r="E30" s="13">
        <f t="shared" si="7"/>
        <v>246600</v>
      </c>
      <c r="F30" s="13">
        <v>32856.370000000003</v>
      </c>
      <c r="G30" s="13">
        <v>32856.370000000003</v>
      </c>
      <c r="H30" s="13">
        <f t="shared" si="8"/>
        <v>213743.63</v>
      </c>
    </row>
    <row r="31" spans="1:8" x14ac:dyDescent="0.2">
      <c r="A31" s="3"/>
      <c r="B31" s="9" t="s">
        <v>36</v>
      </c>
      <c r="C31" s="13">
        <v>426650</v>
      </c>
      <c r="D31" s="13">
        <v>0</v>
      </c>
      <c r="E31" s="13">
        <f t="shared" si="7"/>
        <v>426650</v>
      </c>
      <c r="F31" s="13">
        <v>146155.75</v>
      </c>
      <c r="G31" s="13">
        <v>144259.75</v>
      </c>
      <c r="H31" s="13">
        <f t="shared" si="8"/>
        <v>280494.25</v>
      </c>
    </row>
    <row r="32" spans="1:8" x14ac:dyDescent="0.2">
      <c r="A32" s="3"/>
      <c r="B32" s="9" t="s">
        <v>37</v>
      </c>
      <c r="C32" s="13">
        <v>1004207</v>
      </c>
      <c r="D32" s="13">
        <v>4156</v>
      </c>
      <c r="E32" s="13">
        <f t="shared" si="7"/>
        <v>1008363</v>
      </c>
      <c r="F32" s="13">
        <v>838735.78</v>
      </c>
      <c r="G32" s="13">
        <v>679237.15</v>
      </c>
      <c r="H32" s="13">
        <f t="shared" si="8"/>
        <v>169627.21999999997</v>
      </c>
    </row>
    <row r="33" spans="1:8" x14ac:dyDescent="0.2">
      <c r="A33" s="47" t="s">
        <v>38</v>
      </c>
      <c r="B33" s="5"/>
      <c r="C33" s="13">
        <f>SUM(C34:C42)</f>
        <v>150000</v>
      </c>
      <c r="D33" s="13">
        <f t="shared" ref="D33:H33" si="9">SUM(D34:D42)</f>
        <v>0</v>
      </c>
      <c r="E33" s="13">
        <f t="shared" si="9"/>
        <v>150000</v>
      </c>
      <c r="F33" s="13">
        <f t="shared" si="9"/>
        <v>99900.36</v>
      </c>
      <c r="G33" s="13">
        <f t="shared" si="9"/>
        <v>99900.36</v>
      </c>
      <c r="H33" s="13">
        <f t="shared" si="9"/>
        <v>50099.64</v>
      </c>
    </row>
    <row r="34" spans="1:8" x14ac:dyDescent="0.2">
      <c r="A34" s="3"/>
      <c r="B34" s="9" t="s">
        <v>39</v>
      </c>
      <c r="C34" s="13">
        <v>0</v>
      </c>
      <c r="D34" s="13">
        <v>0</v>
      </c>
      <c r="E34" s="13">
        <f t="shared" ref="E34:E42" si="10">+C34+D34</f>
        <v>0</v>
      </c>
      <c r="F34" s="13">
        <v>0</v>
      </c>
      <c r="G34" s="13">
        <v>0</v>
      </c>
      <c r="H34" s="13">
        <f t="shared" ref="H34:H42" si="11">+E34-F34</f>
        <v>0</v>
      </c>
    </row>
    <row r="35" spans="1:8" x14ac:dyDescent="0.2">
      <c r="A35" s="3"/>
      <c r="B35" s="9" t="s">
        <v>40</v>
      </c>
      <c r="C35" s="13">
        <v>0</v>
      </c>
      <c r="D35" s="13">
        <v>0</v>
      </c>
      <c r="E35" s="13">
        <f t="shared" si="10"/>
        <v>0</v>
      </c>
      <c r="F35" s="13">
        <v>0</v>
      </c>
      <c r="G35" s="13">
        <v>0</v>
      </c>
      <c r="H35" s="13">
        <f t="shared" si="11"/>
        <v>0</v>
      </c>
    </row>
    <row r="36" spans="1:8" x14ac:dyDescent="0.2">
      <c r="A36" s="3"/>
      <c r="B36" s="9" t="s">
        <v>41</v>
      </c>
      <c r="C36" s="13">
        <v>0</v>
      </c>
      <c r="D36" s="13">
        <v>0</v>
      </c>
      <c r="E36" s="13">
        <f t="shared" si="10"/>
        <v>0</v>
      </c>
      <c r="F36" s="13">
        <v>0</v>
      </c>
      <c r="G36" s="13">
        <v>0</v>
      </c>
      <c r="H36" s="13">
        <f t="shared" si="11"/>
        <v>0</v>
      </c>
    </row>
    <row r="37" spans="1:8" x14ac:dyDescent="0.2">
      <c r="A37" s="3"/>
      <c r="B37" s="9" t="s">
        <v>42</v>
      </c>
      <c r="C37" s="13">
        <v>150000</v>
      </c>
      <c r="D37" s="13">
        <v>0</v>
      </c>
      <c r="E37" s="13">
        <f t="shared" si="10"/>
        <v>150000</v>
      </c>
      <c r="F37" s="13">
        <v>99900.36</v>
      </c>
      <c r="G37" s="13">
        <v>99900.36</v>
      </c>
      <c r="H37" s="13">
        <f t="shared" si="11"/>
        <v>50099.64</v>
      </c>
    </row>
    <row r="38" spans="1:8" x14ac:dyDescent="0.2">
      <c r="A38" s="3"/>
      <c r="B38" s="9" t="s">
        <v>43</v>
      </c>
      <c r="C38" s="13">
        <v>0</v>
      </c>
      <c r="D38" s="13">
        <v>0</v>
      </c>
      <c r="E38" s="13">
        <f t="shared" si="10"/>
        <v>0</v>
      </c>
      <c r="F38" s="13">
        <v>0</v>
      </c>
      <c r="G38" s="13">
        <v>0</v>
      </c>
      <c r="H38" s="13">
        <f t="shared" si="11"/>
        <v>0</v>
      </c>
    </row>
    <row r="39" spans="1:8" x14ac:dyDescent="0.2">
      <c r="A39" s="3"/>
      <c r="B39" s="9" t="s">
        <v>44</v>
      </c>
      <c r="C39" s="13">
        <v>0</v>
      </c>
      <c r="D39" s="13">
        <v>0</v>
      </c>
      <c r="E39" s="13">
        <f t="shared" si="10"/>
        <v>0</v>
      </c>
      <c r="F39" s="13">
        <v>0</v>
      </c>
      <c r="G39" s="13">
        <v>0</v>
      </c>
      <c r="H39" s="13">
        <f t="shared" si="11"/>
        <v>0</v>
      </c>
    </row>
    <row r="40" spans="1:8" x14ac:dyDescent="0.2">
      <c r="A40" s="3"/>
      <c r="B40" s="9" t="s">
        <v>45</v>
      </c>
      <c r="C40" s="13">
        <v>0</v>
      </c>
      <c r="D40" s="13">
        <v>0</v>
      </c>
      <c r="E40" s="13">
        <f t="shared" si="10"/>
        <v>0</v>
      </c>
      <c r="F40" s="13">
        <v>0</v>
      </c>
      <c r="G40" s="13">
        <v>0</v>
      </c>
      <c r="H40" s="13">
        <f t="shared" si="11"/>
        <v>0</v>
      </c>
    </row>
    <row r="41" spans="1:8" x14ac:dyDescent="0.2">
      <c r="A41" s="3"/>
      <c r="B41" s="9" t="s">
        <v>46</v>
      </c>
      <c r="C41" s="13">
        <v>0</v>
      </c>
      <c r="D41" s="13">
        <v>0</v>
      </c>
      <c r="E41" s="13">
        <f t="shared" si="10"/>
        <v>0</v>
      </c>
      <c r="F41" s="13">
        <v>0</v>
      </c>
      <c r="G41" s="13">
        <v>0</v>
      </c>
      <c r="H41" s="13">
        <f t="shared" si="11"/>
        <v>0</v>
      </c>
    </row>
    <row r="42" spans="1:8" x14ac:dyDescent="0.2">
      <c r="A42" s="3"/>
      <c r="B42" s="9" t="s">
        <v>47</v>
      </c>
      <c r="C42" s="13">
        <v>0</v>
      </c>
      <c r="D42" s="13">
        <v>0</v>
      </c>
      <c r="E42" s="13">
        <f t="shared" si="10"/>
        <v>0</v>
      </c>
      <c r="F42" s="13">
        <v>0</v>
      </c>
      <c r="G42" s="13">
        <v>0</v>
      </c>
      <c r="H42" s="13">
        <f t="shared" si="11"/>
        <v>0</v>
      </c>
    </row>
    <row r="43" spans="1:8" x14ac:dyDescent="0.2">
      <c r="A43" s="47" t="s">
        <v>48</v>
      </c>
      <c r="B43" s="5"/>
      <c r="C43" s="13">
        <f>SUM(C44:C52)</f>
        <v>2615800</v>
      </c>
      <c r="D43" s="13">
        <f t="shared" ref="D43:H43" si="12">SUM(D44:D52)</f>
        <v>10000000</v>
      </c>
      <c r="E43" s="13">
        <f t="shared" si="12"/>
        <v>12615800</v>
      </c>
      <c r="F43" s="13">
        <f t="shared" si="12"/>
        <v>1173390.26</v>
      </c>
      <c r="G43" s="13">
        <f t="shared" si="12"/>
        <v>1173390.26</v>
      </c>
      <c r="H43" s="13">
        <f t="shared" si="12"/>
        <v>11442409.74</v>
      </c>
    </row>
    <row r="44" spans="1:8" x14ac:dyDescent="0.2">
      <c r="A44" s="3"/>
      <c r="B44" s="9" t="s">
        <v>49</v>
      </c>
      <c r="C44" s="13">
        <v>795000</v>
      </c>
      <c r="D44" s="13">
        <v>150000</v>
      </c>
      <c r="E44" s="13">
        <f t="shared" ref="E44:E52" si="13">+C44+D44</f>
        <v>945000</v>
      </c>
      <c r="F44" s="13">
        <v>666913.78</v>
      </c>
      <c r="G44" s="13">
        <v>666913.78</v>
      </c>
      <c r="H44" s="13">
        <f t="shared" ref="H44:H52" si="14">+E44-F44</f>
        <v>278086.21999999997</v>
      </c>
    </row>
    <row r="45" spans="1:8" x14ac:dyDescent="0.2">
      <c r="A45" s="3"/>
      <c r="B45" s="9" t="s">
        <v>50</v>
      </c>
      <c r="C45" s="13">
        <v>50000</v>
      </c>
      <c r="D45" s="13">
        <v>0</v>
      </c>
      <c r="E45" s="13">
        <f t="shared" si="13"/>
        <v>50000</v>
      </c>
      <c r="F45" s="13">
        <v>28129.599999999999</v>
      </c>
      <c r="G45" s="13">
        <v>28129.599999999999</v>
      </c>
      <c r="H45" s="13">
        <f t="shared" si="14"/>
        <v>21870.400000000001</v>
      </c>
    </row>
    <row r="46" spans="1:8" x14ac:dyDescent="0.2">
      <c r="A46" s="3"/>
      <c r="B46" s="9" t="s">
        <v>51</v>
      </c>
      <c r="C46" s="13">
        <v>0</v>
      </c>
      <c r="D46" s="13">
        <v>0</v>
      </c>
      <c r="E46" s="13">
        <f t="shared" si="13"/>
        <v>0</v>
      </c>
      <c r="F46" s="13">
        <v>0</v>
      </c>
      <c r="G46" s="13">
        <v>0</v>
      </c>
      <c r="H46" s="13">
        <f t="shared" si="14"/>
        <v>0</v>
      </c>
    </row>
    <row r="47" spans="1:8" x14ac:dyDescent="0.2">
      <c r="A47" s="3"/>
      <c r="B47" s="9" t="s">
        <v>52</v>
      </c>
      <c r="C47" s="13">
        <v>1131800</v>
      </c>
      <c r="D47" s="13">
        <v>0</v>
      </c>
      <c r="E47" s="13">
        <f t="shared" si="13"/>
        <v>1131800</v>
      </c>
      <c r="F47" s="13">
        <v>0</v>
      </c>
      <c r="G47" s="13">
        <v>0</v>
      </c>
      <c r="H47" s="13">
        <f t="shared" si="14"/>
        <v>1131800</v>
      </c>
    </row>
    <row r="48" spans="1:8" x14ac:dyDescent="0.2">
      <c r="A48" s="3"/>
      <c r="B48" s="9" t="s">
        <v>53</v>
      </c>
      <c r="C48" s="13">
        <v>0</v>
      </c>
      <c r="D48" s="13">
        <v>0</v>
      </c>
      <c r="E48" s="13">
        <f t="shared" si="13"/>
        <v>0</v>
      </c>
      <c r="F48" s="13">
        <v>0</v>
      </c>
      <c r="G48" s="13">
        <v>0</v>
      </c>
      <c r="H48" s="13">
        <f t="shared" si="14"/>
        <v>0</v>
      </c>
    </row>
    <row r="49" spans="1:8" x14ac:dyDescent="0.2">
      <c r="A49" s="3"/>
      <c r="B49" s="9" t="s">
        <v>54</v>
      </c>
      <c r="C49" s="13">
        <v>148600</v>
      </c>
      <c r="D49" s="13">
        <v>185000</v>
      </c>
      <c r="E49" s="13">
        <f t="shared" si="13"/>
        <v>333600</v>
      </c>
      <c r="F49" s="13">
        <v>188964</v>
      </c>
      <c r="G49" s="13">
        <v>188964</v>
      </c>
      <c r="H49" s="13">
        <f t="shared" si="14"/>
        <v>144636</v>
      </c>
    </row>
    <row r="50" spans="1:8" x14ac:dyDescent="0.2">
      <c r="A50" s="3"/>
      <c r="B50" s="9" t="s">
        <v>55</v>
      </c>
      <c r="C50" s="13">
        <v>0</v>
      </c>
      <c r="D50" s="13">
        <v>0</v>
      </c>
      <c r="E50" s="13">
        <f t="shared" si="13"/>
        <v>0</v>
      </c>
      <c r="F50" s="13">
        <v>0</v>
      </c>
      <c r="G50" s="13">
        <v>0</v>
      </c>
      <c r="H50" s="13">
        <f t="shared" si="14"/>
        <v>0</v>
      </c>
    </row>
    <row r="51" spans="1:8" x14ac:dyDescent="0.2">
      <c r="A51" s="3"/>
      <c r="B51" s="9" t="s">
        <v>56</v>
      </c>
      <c r="C51" s="13">
        <v>0</v>
      </c>
      <c r="D51" s="13">
        <v>9815000</v>
      </c>
      <c r="E51" s="13">
        <f t="shared" si="13"/>
        <v>9815000</v>
      </c>
      <c r="F51" s="13">
        <v>0</v>
      </c>
      <c r="G51" s="13">
        <v>0</v>
      </c>
      <c r="H51" s="13">
        <f t="shared" si="14"/>
        <v>9815000</v>
      </c>
    </row>
    <row r="52" spans="1:8" x14ac:dyDescent="0.2">
      <c r="A52" s="3"/>
      <c r="B52" s="9" t="s">
        <v>57</v>
      </c>
      <c r="C52" s="13">
        <v>490400</v>
      </c>
      <c r="D52" s="13">
        <v>-150000</v>
      </c>
      <c r="E52" s="13">
        <f t="shared" si="13"/>
        <v>340400</v>
      </c>
      <c r="F52" s="13">
        <v>289382.88</v>
      </c>
      <c r="G52" s="13">
        <v>289382.88</v>
      </c>
      <c r="H52" s="13">
        <f t="shared" si="14"/>
        <v>51017.119999999995</v>
      </c>
    </row>
    <row r="53" spans="1:8" x14ac:dyDescent="0.2">
      <c r="A53" s="47" t="s">
        <v>58</v>
      </c>
      <c r="B53" s="5"/>
      <c r="C53" s="13">
        <f>SUM(C54:C56)</f>
        <v>6235719</v>
      </c>
      <c r="D53" s="13">
        <f t="shared" ref="D53:H53" si="15">SUM(D54:D56)</f>
        <v>60963982</v>
      </c>
      <c r="E53" s="13">
        <f t="shared" si="15"/>
        <v>67199701</v>
      </c>
      <c r="F53" s="13">
        <f t="shared" si="15"/>
        <v>8516079.4100000001</v>
      </c>
      <c r="G53" s="13">
        <f t="shared" si="15"/>
        <v>8516079.4100000001</v>
      </c>
      <c r="H53" s="13">
        <f t="shared" si="15"/>
        <v>58683621.590000004</v>
      </c>
    </row>
    <row r="54" spans="1:8" x14ac:dyDescent="0.2">
      <c r="A54" s="3"/>
      <c r="B54" s="9" t="s">
        <v>59</v>
      </c>
      <c r="C54" s="13">
        <v>0</v>
      </c>
      <c r="D54" s="13">
        <v>0</v>
      </c>
      <c r="E54" s="13">
        <f t="shared" ref="E54:E56" si="16">+C54+D54</f>
        <v>0</v>
      </c>
      <c r="F54" s="13">
        <v>0</v>
      </c>
      <c r="G54" s="13">
        <v>0</v>
      </c>
      <c r="H54" s="13">
        <f t="shared" ref="H54:H56" si="17">+E54-F54</f>
        <v>0</v>
      </c>
    </row>
    <row r="55" spans="1:8" x14ac:dyDescent="0.2">
      <c r="A55" s="3"/>
      <c r="B55" s="9" t="s">
        <v>60</v>
      </c>
      <c r="C55" s="13">
        <v>6235719</v>
      </c>
      <c r="D55" s="13">
        <v>60963982</v>
      </c>
      <c r="E55" s="13">
        <f t="shared" si="16"/>
        <v>67199701</v>
      </c>
      <c r="F55" s="13">
        <v>8516079.4100000001</v>
      </c>
      <c r="G55" s="13">
        <v>8516079.4100000001</v>
      </c>
      <c r="H55" s="13">
        <f t="shared" si="17"/>
        <v>58683621.590000004</v>
      </c>
    </row>
    <row r="56" spans="1:8" x14ac:dyDescent="0.2">
      <c r="A56" s="3"/>
      <c r="B56" s="9" t="s">
        <v>61</v>
      </c>
      <c r="C56" s="13">
        <v>0</v>
      </c>
      <c r="D56" s="13">
        <v>0</v>
      </c>
      <c r="E56" s="13">
        <f t="shared" si="16"/>
        <v>0</v>
      </c>
      <c r="F56" s="13">
        <v>0</v>
      </c>
      <c r="G56" s="13">
        <v>0</v>
      </c>
      <c r="H56" s="13">
        <f t="shared" si="17"/>
        <v>0</v>
      </c>
    </row>
    <row r="57" spans="1:8" x14ac:dyDescent="0.2">
      <c r="A57" s="47" t="s">
        <v>62</v>
      </c>
      <c r="B57" s="5"/>
      <c r="C57" s="13">
        <f>SUM(C58:C64)</f>
        <v>0</v>
      </c>
      <c r="D57" s="13">
        <f t="shared" ref="D57:H57" si="18">SUM(D58:D64)</f>
        <v>0</v>
      </c>
      <c r="E57" s="13">
        <f t="shared" si="18"/>
        <v>0</v>
      </c>
      <c r="F57" s="13">
        <f t="shared" si="18"/>
        <v>0</v>
      </c>
      <c r="G57" s="13">
        <f t="shared" si="18"/>
        <v>0</v>
      </c>
      <c r="H57" s="13">
        <f t="shared" si="18"/>
        <v>0</v>
      </c>
    </row>
    <row r="58" spans="1:8" x14ac:dyDescent="0.2">
      <c r="A58" s="3"/>
      <c r="B58" s="9" t="s">
        <v>63</v>
      </c>
      <c r="C58" s="13">
        <v>0</v>
      </c>
      <c r="D58" s="13">
        <v>0</v>
      </c>
      <c r="E58" s="13">
        <f t="shared" ref="E58:E64" si="19">+C58+D58</f>
        <v>0</v>
      </c>
      <c r="F58" s="13">
        <v>0</v>
      </c>
      <c r="G58" s="13">
        <v>0</v>
      </c>
      <c r="H58" s="13">
        <f t="shared" ref="H58:H64" si="20">+E58-F58</f>
        <v>0</v>
      </c>
    </row>
    <row r="59" spans="1:8" x14ac:dyDescent="0.2">
      <c r="A59" s="3"/>
      <c r="B59" s="9" t="s">
        <v>64</v>
      </c>
      <c r="C59" s="13">
        <v>0</v>
      </c>
      <c r="D59" s="13">
        <v>0</v>
      </c>
      <c r="E59" s="13">
        <f t="shared" si="19"/>
        <v>0</v>
      </c>
      <c r="F59" s="13">
        <v>0</v>
      </c>
      <c r="G59" s="13">
        <v>0</v>
      </c>
      <c r="H59" s="13">
        <f t="shared" si="20"/>
        <v>0</v>
      </c>
    </row>
    <row r="60" spans="1:8" x14ac:dyDescent="0.2">
      <c r="A60" s="3"/>
      <c r="B60" s="9" t="s">
        <v>65</v>
      </c>
      <c r="C60" s="13">
        <v>0</v>
      </c>
      <c r="D60" s="13">
        <v>0</v>
      </c>
      <c r="E60" s="13">
        <f t="shared" si="19"/>
        <v>0</v>
      </c>
      <c r="F60" s="13">
        <v>0</v>
      </c>
      <c r="G60" s="13">
        <v>0</v>
      </c>
      <c r="H60" s="13">
        <f t="shared" si="20"/>
        <v>0</v>
      </c>
    </row>
    <row r="61" spans="1:8" x14ac:dyDescent="0.2">
      <c r="A61" s="3"/>
      <c r="B61" s="9" t="s">
        <v>66</v>
      </c>
      <c r="C61" s="13">
        <v>0</v>
      </c>
      <c r="D61" s="13">
        <v>0</v>
      </c>
      <c r="E61" s="13">
        <f t="shared" si="19"/>
        <v>0</v>
      </c>
      <c r="F61" s="13">
        <v>0</v>
      </c>
      <c r="G61" s="13">
        <v>0</v>
      </c>
      <c r="H61" s="13">
        <f t="shared" si="20"/>
        <v>0</v>
      </c>
    </row>
    <row r="62" spans="1:8" x14ac:dyDescent="0.2">
      <c r="A62" s="3"/>
      <c r="B62" s="9" t="s">
        <v>67</v>
      </c>
      <c r="C62" s="13">
        <v>0</v>
      </c>
      <c r="D62" s="13">
        <v>0</v>
      </c>
      <c r="E62" s="13">
        <f t="shared" si="19"/>
        <v>0</v>
      </c>
      <c r="F62" s="13">
        <v>0</v>
      </c>
      <c r="G62" s="13">
        <v>0</v>
      </c>
      <c r="H62" s="13">
        <f t="shared" si="20"/>
        <v>0</v>
      </c>
    </row>
    <row r="63" spans="1:8" x14ac:dyDescent="0.2">
      <c r="A63" s="3"/>
      <c r="B63" s="9" t="s">
        <v>68</v>
      </c>
      <c r="C63" s="13">
        <v>0</v>
      </c>
      <c r="D63" s="13">
        <v>0</v>
      </c>
      <c r="E63" s="13">
        <f t="shared" si="19"/>
        <v>0</v>
      </c>
      <c r="F63" s="13">
        <v>0</v>
      </c>
      <c r="G63" s="13">
        <v>0</v>
      </c>
      <c r="H63" s="13">
        <f t="shared" si="20"/>
        <v>0</v>
      </c>
    </row>
    <row r="64" spans="1:8" x14ac:dyDescent="0.2">
      <c r="A64" s="3"/>
      <c r="B64" s="9" t="s">
        <v>69</v>
      </c>
      <c r="C64" s="13">
        <v>0</v>
      </c>
      <c r="D64" s="13">
        <v>0</v>
      </c>
      <c r="E64" s="13">
        <f t="shared" si="19"/>
        <v>0</v>
      </c>
      <c r="F64" s="13">
        <v>0</v>
      </c>
      <c r="G64" s="13">
        <v>0</v>
      </c>
      <c r="H64" s="13">
        <f t="shared" si="20"/>
        <v>0</v>
      </c>
    </row>
    <row r="65" spans="1:8" x14ac:dyDescent="0.2">
      <c r="A65" s="47" t="s">
        <v>70</v>
      </c>
      <c r="B65" s="5"/>
      <c r="C65" s="13">
        <f>SUM(C66:C68)</f>
        <v>0</v>
      </c>
      <c r="D65" s="13">
        <f t="shared" ref="D65:H65" si="21">SUM(D66:D68)</f>
        <v>0</v>
      </c>
      <c r="E65" s="13">
        <f t="shared" si="21"/>
        <v>0</v>
      </c>
      <c r="F65" s="13">
        <f t="shared" si="21"/>
        <v>0</v>
      </c>
      <c r="G65" s="13">
        <f t="shared" si="21"/>
        <v>0</v>
      </c>
      <c r="H65" s="13">
        <f t="shared" si="21"/>
        <v>0</v>
      </c>
    </row>
    <row r="66" spans="1:8" x14ac:dyDescent="0.2">
      <c r="A66" s="3"/>
      <c r="B66" s="9" t="s">
        <v>71</v>
      </c>
      <c r="C66" s="13">
        <v>0</v>
      </c>
      <c r="D66" s="13">
        <v>0</v>
      </c>
      <c r="E66" s="13">
        <f t="shared" ref="E66:E68" si="22">+C66+D66</f>
        <v>0</v>
      </c>
      <c r="F66" s="13">
        <v>0</v>
      </c>
      <c r="G66" s="13">
        <v>0</v>
      </c>
      <c r="H66" s="13">
        <f t="shared" ref="H66:H68" si="23">+E66-F66</f>
        <v>0</v>
      </c>
    </row>
    <row r="67" spans="1:8" x14ac:dyDescent="0.2">
      <c r="A67" s="3"/>
      <c r="B67" s="9" t="s">
        <v>72</v>
      </c>
      <c r="C67" s="13">
        <v>0</v>
      </c>
      <c r="D67" s="13">
        <v>0</v>
      </c>
      <c r="E67" s="13">
        <f t="shared" si="22"/>
        <v>0</v>
      </c>
      <c r="F67" s="13">
        <v>0</v>
      </c>
      <c r="G67" s="13">
        <v>0</v>
      </c>
      <c r="H67" s="13">
        <f t="shared" si="23"/>
        <v>0</v>
      </c>
    </row>
    <row r="68" spans="1:8" x14ac:dyDescent="0.2">
      <c r="A68" s="3"/>
      <c r="B68" s="9" t="s">
        <v>73</v>
      </c>
      <c r="C68" s="13">
        <v>0</v>
      </c>
      <c r="D68" s="13">
        <v>0</v>
      </c>
      <c r="E68" s="13">
        <f t="shared" si="22"/>
        <v>0</v>
      </c>
      <c r="F68" s="13">
        <v>0</v>
      </c>
      <c r="G68" s="13">
        <v>0</v>
      </c>
      <c r="H68" s="13">
        <f t="shared" si="23"/>
        <v>0</v>
      </c>
    </row>
    <row r="69" spans="1:8" x14ac:dyDescent="0.2">
      <c r="A69" s="47" t="s">
        <v>74</v>
      </c>
      <c r="B69" s="5"/>
      <c r="C69" s="13">
        <f>SUM(C70:C76)</f>
        <v>0</v>
      </c>
      <c r="D69" s="13">
        <f t="shared" ref="D69:H69" si="24">SUM(D70:D76)</f>
        <v>0</v>
      </c>
      <c r="E69" s="13">
        <f t="shared" si="24"/>
        <v>0</v>
      </c>
      <c r="F69" s="13">
        <f t="shared" si="24"/>
        <v>0</v>
      </c>
      <c r="G69" s="13">
        <f t="shared" si="24"/>
        <v>0</v>
      </c>
      <c r="H69" s="13">
        <f t="shared" si="24"/>
        <v>0</v>
      </c>
    </row>
    <row r="70" spans="1:8" x14ac:dyDescent="0.2">
      <c r="A70" s="3"/>
      <c r="B70" s="9" t="s">
        <v>75</v>
      </c>
      <c r="C70" s="13">
        <v>0</v>
      </c>
      <c r="D70" s="13">
        <v>0</v>
      </c>
      <c r="E70" s="13">
        <f t="shared" ref="E70:E76" si="25">+C70+D70</f>
        <v>0</v>
      </c>
      <c r="F70" s="13">
        <v>0</v>
      </c>
      <c r="G70" s="13">
        <v>0</v>
      </c>
      <c r="H70" s="13">
        <f t="shared" ref="H70:H76" si="26">+E70-F70</f>
        <v>0</v>
      </c>
    </row>
    <row r="71" spans="1:8" x14ac:dyDescent="0.2">
      <c r="A71" s="3"/>
      <c r="B71" s="9" t="s">
        <v>76</v>
      </c>
      <c r="C71" s="13">
        <v>0</v>
      </c>
      <c r="D71" s="13">
        <v>0</v>
      </c>
      <c r="E71" s="13">
        <f t="shared" si="25"/>
        <v>0</v>
      </c>
      <c r="F71" s="13">
        <v>0</v>
      </c>
      <c r="G71" s="13">
        <v>0</v>
      </c>
      <c r="H71" s="13">
        <f t="shared" si="26"/>
        <v>0</v>
      </c>
    </row>
    <row r="72" spans="1:8" x14ac:dyDescent="0.2">
      <c r="A72" s="3"/>
      <c r="B72" s="9" t="s">
        <v>77</v>
      </c>
      <c r="C72" s="13">
        <v>0</v>
      </c>
      <c r="D72" s="13">
        <v>0</v>
      </c>
      <c r="E72" s="13">
        <f t="shared" si="25"/>
        <v>0</v>
      </c>
      <c r="F72" s="13">
        <v>0</v>
      </c>
      <c r="G72" s="13">
        <v>0</v>
      </c>
      <c r="H72" s="13">
        <f t="shared" si="26"/>
        <v>0</v>
      </c>
    </row>
    <row r="73" spans="1:8" x14ac:dyDescent="0.2">
      <c r="A73" s="3"/>
      <c r="B73" s="9" t="s">
        <v>78</v>
      </c>
      <c r="C73" s="13">
        <v>0</v>
      </c>
      <c r="D73" s="13">
        <v>0</v>
      </c>
      <c r="E73" s="13">
        <f t="shared" si="25"/>
        <v>0</v>
      </c>
      <c r="F73" s="13">
        <v>0</v>
      </c>
      <c r="G73" s="13">
        <v>0</v>
      </c>
      <c r="H73" s="13">
        <f t="shared" si="26"/>
        <v>0</v>
      </c>
    </row>
    <row r="74" spans="1:8" x14ac:dyDescent="0.2">
      <c r="A74" s="3"/>
      <c r="B74" s="9" t="s">
        <v>79</v>
      </c>
      <c r="C74" s="13">
        <v>0</v>
      </c>
      <c r="D74" s="13">
        <v>0</v>
      </c>
      <c r="E74" s="13">
        <f t="shared" si="25"/>
        <v>0</v>
      </c>
      <c r="F74" s="13">
        <v>0</v>
      </c>
      <c r="G74" s="13">
        <v>0</v>
      </c>
      <c r="H74" s="13">
        <f t="shared" si="26"/>
        <v>0</v>
      </c>
    </row>
    <row r="75" spans="1:8" x14ac:dyDescent="0.2">
      <c r="A75" s="3"/>
      <c r="B75" s="9" t="s">
        <v>80</v>
      </c>
      <c r="C75" s="13">
        <v>0</v>
      </c>
      <c r="D75" s="13">
        <v>0</v>
      </c>
      <c r="E75" s="13">
        <f t="shared" si="25"/>
        <v>0</v>
      </c>
      <c r="F75" s="13">
        <v>0</v>
      </c>
      <c r="G75" s="13">
        <v>0</v>
      </c>
      <c r="H75" s="13">
        <f t="shared" si="26"/>
        <v>0</v>
      </c>
    </row>
    <row r="76" spans="1:8" x14ac:dyDescent="0.2">
      <c r="A76" s="4"/>
      <c r="B76" s="10" t="s">
        <v>81</v>
      </c>
      <c r="C76" s="14">
        <v>0</v>
      </c>
      <c r="D76" s="14">
        <v>0</v>
      </c>
      <c r="E76" s="14">
        <f t="shared" si="25"/>
        <v>0</v>
      </c>
      <c r="F76" s="14">
        <v>0</v>
      </c>
      <c r="G76" s="14">
        <v>0</v>
      </c>
      <c r="H76" s="14">
        <f t="shared" si="26"/>
        <v>0</v>
      </c>
    </row>
    <row r="77" spans="1:8" x14ac:dyDescent="0.2">
      <c r="A77" s="6"/>
      <c r="B77" s="11" t="s">
        <v>82</v>
      </c>
      <c r="C77" s="15">
        <f>+C5+C13+C23+C33+C43+C53+C57+C65+C69</f>
        <v>80741590</v>
      </c>
      <c r="D77" s="15">
        <f t="shared" ref="D77:H77" si="27">+D5+D13+D23+D33+D43+D53+D57+D65+D69</f>
        <v>73644187</v>
      </c>
      <c r="E77" s="15">
        <f t="shared" si="27"/>
        <v>154385777</v>
      </c>
      <c r="F77" s="15">
        <f t="shared" si="27"/>
        <v>68095482.320000008</v>
      </c>
      <c r="G77" s="15">
        <f t="shared" si="27"/>
        <v>66195272.150000006</v>
      </c>
      <c r="H77" s="15">
        <f t="shared" si="27"/>
        <v>86290294.680000007</v>
      </c>
    </row>
    <row r="80" spans="1:8" ht="13.2" x14ac:dyDescent="0.2">
      <c r="B80" s="48" t="s">
        <v>138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19685039370078741" right="0.19685039370078741" top="0.39370078740157483" bottom="0.39370078740157483" header="0.31496062992125984" footer="0.31496062992125984"/>
  <pageSetup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workbookViewId="0">
      <selection sqref="A1:H1"/>
    </sheetView>
  </sheetViews>
  <sheetFormatPr baseColWidth="10" defaultColWidth="12" defaultRowHeight="10.199999999999999" x14ac:dyDescent="0.2"/>
  <cols>
    <col min="1" max="1" width="2.85546875" style="1" customWidth="1"/>
    <col min="2" max="2" width="47.7109375" style="1" customWidth="1"/>
    <col min="3" max="8" width="18.28515625" style="1" customWidth="1"/>
    <col min="9" max="16384" width="12" style="1"/>
  </cols>
  <sheetData>
    <row r="1" spans="1:8" ht="50.1" customHeight="1" x14ac:dyDescent="0.2">
      <c r="A1" s="51" t="s">
        <v>140</v>
      </c>
      <c r="B1" s="52"/>
      <c r="C1" s="52"/>
      <c r="D1" s="52"/>
      <c r="E1" s="52"/>
      <c r="F1" s="52"/>
      <c r="G1" s="52"/>
      <c r="H1" s="53"/>
    </row>
    <row r="2" spans="1:8" x14ac:dyDescent="0.2">
      <c r="A2" s="56" t="s">
        <v>0</v>
      </c>
      <c r="B2" s="57"/>
      <c r="C2" s="51" t="s">
        <v>1</v>
      </c>
      <c r="D2" s="52"/>
      <c r="E2" s="52"/>
      <c r="F2" s="52"/>
      <c r="G2" s="53"/>
      <c r="H2" s="54" t="s">
        <v>2</v>
      </c>
    </row>
    <row r="3" spans="1:8" ht="24.9" customHeight="1" x14ac:dyDescent="0.2">
      <c r="A3" s="58"/>
      <c r="B3" s="59"/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55"/>
    </row>
    <row r="4" spans="1:8" x14ac:dyDescent="0.2">
      <c r="A4" s="60"/>
      <c r="B4" s="61"/>
      <c r="C4" s="8">
        <v>1</v>
      </c>
      <c r="D4" s="8">
        <v>2</v>
      </c>
      <c r="E4" s="8" t="s">
        <v>8</v>
      </c>
      <c r="F4" s="8">
        <v>4</v>
      </c>
      <c r="G4" s="8">
        <v>5</v>
      </c>
      <c r="H4" s="8" t="s">
        <v>9</v>
      </c>
    </row>
    <row r="5" spans="1:8" x14ac:dyDescent="0.2">
      <c r="A5" s="3"/>
      <c r="B5" s="16"/>
      <c r="C5" s="19"/>
      <c r="D5" s="19"/>
      <c r="E5" s="19"/>
      <c r="F5" s="19"/>
      <c r="G5" s="19"/>
      <c r="H5" s="19"/>
    </row>
    <row r="6" spans="1:8" x14ac:dyDescent="0.2">
      <c r="A6" s="3"/>
      <c r="B6" s="16" t="s">
        <v>83</v>
      </c>
      <c r="C6" s="13">
        <v>71890071</v>
      </c>
      <c r="D6" s="13">
        <v>2680205</v>
      </c>
      <c r="E6" s="13">
        <f>+C6+D6</f>
        <v>74570276</v>
      </c>
      <c r="F6" s="13">
        <v>58406012.650000006</v>
      </c>
      <c r="G6" s="13">
        <v>56505802.480000004</v>
      </c>
      <c r="H6" s="20">
        <f>+E6-F6</f>
        <v>16164263.349999994</v>
      </c>
    </row>
    <row r="7" spans="1:8" x14ac:dyDescent="0.2">
      <c r="A7" s="3"/>
      <c r="B7" s="16"/>
      <c r="C7" s="20"/>
      <c r="D7" s="20"/>
      <c r="E7" s="20"/>
      <c r="F7" s="20"/>
      <c r="G7" s="20"/>
      <c r="H7" s="20"/>
    </row>
    <row r="8" spans="1:8" x14ac:dyDescent="0.2">
      <c r="A8" s="3"/>
      <c r="B8" s="16" t="s">
        <v>84</v>
      </c>
      <c r="C8" s="13">
        <v>8851519</v>
      </c>
      <c r="D8" s="13">
        <v>70963982</v>
      </c>
      <c r="E8" s="13">
        <f>+C8+D8</f>
        <v>79815501</v>
      </c>
      <c r="F8" s="13">
        <v>9689469.6699999999</v>
      </c>
      <c r="G8" s="13">
        <v>9689469.6699999999</v>
      </c>
      <c r="H8" s="20">
        <f>+E8-F8</f>
        <v>70126031.329999998</v>
      </c>
    </row>
    <row r="9" spans="1:8" x14ac:dyDescent="0.2">
      <c r="A9" s="3"/>
      <c r="B9" s="16"/>
      <c r="C9" s="20"/>
      <c r="D9" s="20"/>
      <c r="E9" s="20"/>
      <c r="F9" s="20"/>
      <c r="G9" s="20"/>
      <c r="H9" s="20"/>
    </row>
    <row r="10" spans="1:8" x14ac:dyDescent="0.2">
      <c r="A10" s="3"/>
      <c r="B10" s="16" t="s">
        <v>85</v>
      </c>
      <c r="C10" s="20">
        <v>0</v>
      </c>
      <c r="D10" s="20">
        <v>0</v>
      </c>
      <c r="E10" s="20">
        <f>+C10+D10</f>
        <v>0</v>
      </c>
      <c r="F10" s="20">
        <v>0</v>
      </c>
      <c r="G10" s="20">
        <v>0</v>
      </c>
      <c r="H10" s="20">
        <f>+E10-F10</f>
        <v>0</v>
      </c>
    </row>
    <row r="11" spans="1:8" x14ac:dyDescent="0.2">
      <c r="A11" s="3"/>
      <c r="B11" s="16"/>
      <c r="C11" s="20"/>
      <c r="D11" s="20"/>
      <c r="E11" s="20"/>
      <c r="F11" s="20"/>
      <c r="G11" s="20"/>
      <c r="H11" s="20"/>
    </row>
    <row r="12" spans="1:8" x14ac:dyDescent="0.2">
      <c r="A12" s="3"/>
      <c r="B12" s="16" t="s">
        <v>43</v>
      </c>
      <c r="C12" s="20">
        <v>0</v>
      </c>
      <c r="D12" s="20">
        <v>0</v>
      </c>
      <c r="E12" s="20">
        <f>+C12+D12</f>
        <v>0</v>
      </c>
      <c r="F12" s="20">
        <v>0</v>
      </c>
      <c r="G12" s="20">
        <v>0</v>
      </c>
      <c r="H12" s="20">
        <f>+E12-F12</f>
        <v>0</v>
      </c>
    </row>
    <row r="13" spans="1:8" x14ac:dyDescent="0.2">
      <c r="A13" s="3"/>
      <c r="B13" s="16"/>
      <c r="C13" s="20"/>
      <c r="D13" s="20"/>
      <c r="E13" s="20"/>
      <c r="F13" s="20"/>
      <c r="G13" s="20"/>
      <c r="H13" s="20"/>
    </row>
    <row r="14" spans="1:8" x14ac:dyDescent="0.2">
      <c r="A14" s="3"/>
      <c r="B14" s="16" t="s">
        <v>71</v>
      </c>
      <c r="C14" s="20">
        <v>0</v>
      </c>
      <c r="D14" s="20">
        <v>0</v>
      </c>
      <c r="E14" s="20">
        <f>+C14+D14</f>
        <v>0</v>
      </c>
      <c r="F14" s="20">
        <v>0</v>
      </c>
      <c r="G14" s="20">
        <v>0</v>
      </c>
      <c r="H14" s="20">
        <f>+E14-F14</f>
        <v>0</v>
      </c>
    </row>
    <row r="15" spans="1:8" x14ac:dyDescent="0.2">
      <c r="A15" s="4"/>
      <c r="B15" s="17"/>
      <c r="C15" s="21"/>
      <c r="D15" s="21"/>
      <c r="E15" s="21"/>
      <c r="F15" s="21"/>
      <c r="G15" s="21"/>
      <c r="H15" s="21"/>
    </row>
    <row r="16" spans="1:8" x14ac:dyDescent="0.2">
      <c r="A16" s="18"/>
      <c r="B16" s="11" t="s">
        <v>82</v>
      </c>
      <c r="C16" s="15">
        <f t="shared" ref="C16:G16" si="0">+C6+C8+C10+C12+C14</f>
        <v>80741590</v>
      </c>
      <c r="D16" s="15">
        <f t="shared" si="0"/>
        <v>73644187</v>
      </c>
      <c r="E16" s="15">
        <f t="shared" si="0"/>
        <v>154385777</v>
      </c>
      <c r="F16" s="15">
        <f t="shared" si="0"/>
        <v>68095482.320000008</v>
      </c>
      <c r="G16" s="15">
        <f t="shared" si="0"/>
        <v>66195272.150000006</v>
      </c>
      <c r="H16" s="15">
        <f>+H6+H8+H10+H12+H14</f>
        <v>86290294.679999992</v>
      </c>
    </row>
    <row r="19" spans="2:2" ht="13.2" x14ac:dyDescent="0.2">
      <c r="B19" s="48" t="s">
        <v>138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19685039370078741" right="0.19685039370078741" top="0.59055118110236227" bottom="0.59055118110236227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showGridLines="0" workbookViewId="0">
      <selection sqref="A1:H1"/>
    </sheetView>
  </sheetViews>
  <sheetFormatPr baseColWidth="10" defaultColWidth="12" defaultRowHeight="10.199999999999999" x14ac:dyDescent="0.2"/>
  <cols>
    <col min="1" max="1" width="2.85546875" style="1" customWidth="1"/>
    <col min="2" max="2" width="60.85546875" style="1" customWidth="1"/>
    <col min="3" max="8" width="18.28515625" style="1" customWidth="1"/>
    <col min="9" max="16384" width="12" style="1"/>
  </cols>
  <sheetData>
    <row r="1" spans="1:8" ht="45" customHeight="1" x14ac:dyDescent="0.2">
      <c r="A1" s="51" t="s">
        <v>141</v>
      </c>
      <c r="B1" s="52"/>
      <c r="C1" s="52"/>
      <c r="D1" s="52"/>
      <c r="E1" s="52"/>
      <c r="F1" s="52"/>
      <c r="G1" s="52"/>
      <c r="H1" s="53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6" t="s">
        <v>0</v>
      </c>
      <c r="B3" s="57"/>
      <c r="C3" s="51" t="s">
        <v>1</v>
      </c>
      <c r="D3" s="52"/>
      <c r="E3" s="52"/>
      <c r="F3" s="52"/>
      <c r="G3" s="53"/>
      <c r="H3" s="54" t="s">
        <v>2</v>
      </c>
    </row>
    <row r="4" spans="1:8" ht="24.9" customHeight="1" x14ac:dyDescent="0.2">
      <c r="A4" s="58"/>
      <c r="B4" s="59"/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55"/>
    </row>
    <row r="5" spans="1:8" x14ac:dyDescent="0.2">
      <c r="A5" s="60"/>
      <c r="B5" s="61"/>
      <c r="C5" s="8">
        <v>1</v>
      </c>
      <c r="D5" s="8">
        <v>2</v>
      </c>
      <c r="E5" s="8" t="s">
        <v>8</v>
      </c>
      <c r="F5" s="8">
        <v>4</v>
      </c>
      <c r="G5" s="8">
        <v>5</v>
      </c>
      <c r="H5" s="8" t="s">
        <v>9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2" t="s">
        <v>86</v>
      </c>
      <c r="B7" s="22"/>
      <c r="C7" s="13">
        <v>80741590</v>
      </c>
      <c r="D7" s="13">
        <v>73644187</v>
      </c>
      <c r="E7" s="13">
        <f>+C7+D7</f>
        <v>154385777</v>
      </c>
      <c r="F7" s="13">
        <v>68095482.320000008</v>
      </c>
      <c r="G7" s="13">
        <v>66195272.150000006</v>
      </c>
      <c r="H7" s="13">
        <f>+E7-F7</f>
        <v>86290294.679999992</v>
      </c>
    </row>
    <row r="8" spans="1:8" x14ac:dyDescent="0.2">
      <c r="A8" s="2" t="s">
        <v>87</v>
      </c>
      <c r="B8" s="22"/>
      <c r="C8" s="13">
        <v>0</v>
      </c>
      <c r="D8" s="13">
        <v>0</v>
      </c>
      <c r="E8" s="13">
        <f t="shared" ref="E8:E14" si="0">+C8+D8</f>
        <v>0</v>
      </c>
      <c r="F8" s="13">
        <v>0</v>
      </c>
      <c r="G8" s="13">
        <v>0</v>
      </c>
      <c r="H8" s="13">
        <f t="shared" ref="H8:H14" si="1">+E8-F8</f>
        <v>0</v>
      </c>
    </row>
    <row r="9" spans="1:8" x14ac:dyDescent="0.2">
      <c r="A9" s="2" t="s">
        <v>88</v>
      </c>
      <c r="B9" s="22"/>
      <c r="C9" s="13">
        <v>0</v>
      </c>
      <c r="D9" s="13">
        <v>0</v>
      </c>
      <c r="E9" s="13">
        <f t="shared" si="0"/>
        <v>0</v>
      </c>
      <c r="F9" s="13">
        <v>0</v>
      </c>
      <c r="G9" s="13">
        <v>0</v>
      </c>
      <c r="H9" s="13">
        <f t="shared" si="1"/>
        <v>0</v>
      </c>
    </row>
    <row r="10" spans="1:8" x14ac:dyDescent="0.2">
      <c r="A10" s="2" t="s">
        <v>89</v>
      </c>
      <c r="B10" s="22"/>
      <c r="C10" s="13">
        <v>0</v>
      </c>
      <c r="D10" s="13">
        <v>0</v>
      </c>
      <c r="E10" s="13">
        <f t="shared" si="0"/>
        <v>0</v>
      </c>
      <c r="F10" s="13">
        <v>0</v>
      </c>
      <c r="G10" s="13">
        <v>0</v>
      </c>
      <c r="H10" s="13">
        <f t="shared" si="1"/>
        <v>0</v>
      </c>
    </row>
    <row r="11" spans="1:8" x14ac:dyDescent="0.2">
      <c r="A11" s="2" t="s">
        <v>90</v>
      </c>
      <c r="B11" s="22"/>
      <c r="C11" s="13">
        <v>0</v>
      </c>
      <c r="D11" s="13">
        <v>0</v>
      </c>
      <c r="E11" s="13">
        <f t="shared" si="0"/>
        <v>0</v>
      </c>
      <c r="F11" s="13">
        <v>0</v>
      </c>
      <c r="G11" s="13">
        <v>0</v>
      </c>
      <c r="H11" s="13">
        <f t="shared" si="1"/>
        <v>0</v>
      </c>
    </row>
    <row r="12" spans="1:8" x14ac:dyDescent="0.2">
      <c r="A12" s="2" t="s">
        <v>91</v>
      </c>
      <c r="B12" s="22"/>
      <c r="C12" s="13">
        <v>0</v>
      </c>
      <c r="D12" s="13">
        <v>0</v>
      </c>
      <c r="E12" s="13">
        <f t="shared" si="0"/>
        <v>0</v>
      </c>
      <c r="F12" s="13">
        <v>0</v>
      </c>
      <c r="G12" s="13">
        <v>0</v>
      </c>
      <c r="H12" s="13">
        <f t="shared" si="1"/>
        <v>0</v>
      </c>
    </row>
    <row r="13" spans="1:8" x14ac:dyDescent="0.2">
      <c r="A13" s="2" t="s">
        <v>92</v>
      </c>
      <c r="B13" s="22"/>
      <c r="C13" s="13">
        <v>0</v>
      </c>
      <c r="D13" s="13">
        <v>0</v>
      </c>
      <c r="E13" s="13">
        <f t="shared" si="0"/>
        <v>0</v>
      </c>
      <c r="F13" s="13">
        <v>0</v>
      </c>
      <c r="G13" s="13">
        <v>0</v>
      </c>
      <c r="H13" s="13">
        <f t="shared" si="1"/>
        <v>0</v>
      </c>
    </row>
    <row r="14" spans="1:8" x14ac:dyDescent="0.2">
      <c r="A14" s="2" t="s">
        <v>93</v>
      </c>
      <c r="B14" s="22"/>
      <c r="C14" s="13">
        <v>0</v>
      </c>
      <c r="D14" s="13">
        <v>0</v>
      </c>
      <c r="E14" s="13">
        <f t="shared" si="0"/>
        <v>0</v>
      </c>
      <c r="F14" s="13">
        <v>0</v>
      </c>
      <c r="G14" s="13">
        <v>0</v>
      </c>
      <c r="H14" s="13">
        <f t="shared" si="1"/>
        <v>0</v>
      </c>
    </row>
    <row r="15" spans="1:8" x14ac:dyDescent="0.2">
      <c r="A15" s="2"/>
      <c r="B15" s="25"/>
      <c r="C15" s="14"/>
      <c r="D15" s="14"/>
      <c r="E15" s="14"/>
      <c r="F15" s="14"/>
      <c r="G15" s="14"/>
      <c r="H15" s="14"/>
    </row>
    <row r="16" spans="1:8" x14ac:dyDescent="0.2">
      <c r="A16" s="26"/>
      <c r="B16" s="46" t="s">
        <v>82</v>
      </c>
      <c r="C16" s="23">
        <f>SUM(C7:C14)</f>
        <v>80741590</v>
      </c>
      <c r="D16" s="23">
        <f t="shared" ref="D16:H16" si="2">SUM(D7:D14)</f>
        <v>73644187</v>
      </c>
      <c r="E16" s="23">
        <f t="shared" si="2"/>
        <v>154385777</v>
      </c>
      <c r="F16" s="23">
        <f t="shared" si="2"/>
        <v>68095482.320000008</v>
      </c>
      <c r="G16" s="23">
        <f t="shared" si="2"/>
        <v>66195272.150000006</v>
      </c>
      <c r="H16" s="23">
        <f t="shared" si="2"/>
        <v>86290294.679999992</v>
      </c>
    </row>
    <row r="19" spans="1:8" ht="45" customHeight="1" x14ac:dyDescent="0.2">
      <c r="A19" s="51" t="s">
        <v>94</v>
      </c>
      <c r="B19" s="52"/>
      <c r="C19" s="52"/>
      <c r="D19" s="52"/>
      <c r="E19" s="52"/>
      <c r="F19" s="52"/>
      <c r="G19" s="52"/>
      <c r="H19" s="53"/>
    </row>
    <row r="21" spans="1:8" x14ac:dyDescent="0.2">
      <c r="A21" s="56" t="s">
        <v>0</v>
      </c>
      <c r="B21" s="57"/>
      <c r="C21" s="51" t="s">
        <v>1</v>
      </c>
      <c r="D21" s="52"/>
      <c r="E21" s="52"/>
      <c r="F21" s="52"/>
      <c r="G21" s="53"/>
      <c r="H21" s="54" t="s">
        <v>2</v>
      </c>
    </row>
    <row r="22" spans="1:8" ht="20.399999999999999" x14ac:dyDescent="0.2">
      <c r="A22" s="58"/>
      <c r="B22" s="59"/>
      <c r="C22" s="7" t="s">
        <v>3</v>
      </c>
      <c r="D22" s="7" t="s">
        <v>4</v>
      </c>
      <c r="E22" s="7" t="s">
        <v>5</v>
      </c>
      <c r="F22" s="7" t="s">
        <v>6</v>
      </c>
      <c r="G22" s="7" t="s">
        <v>7</v>
      </c>
      <c r="H22" s="55"/>
    </row>
    <row r="23" spans="1:8" x14ac:dyDescent="0.2">
      <c r="A23" s="60"/>
      <c r="B23" s="61"/>
      <c r="C23" s="8">
        <v>1</v>
      </c>
      <c r="D23" s="8">
        <v>2</v>
      </c>
      <c r="E23" s="8" t="s">
        <v>8</v>
      </c>
      <c r="F23" s="8">
        <v>4</v>
      </c>
      <c r="G23" s="8">
        <v>5</v>
      </c>
      <c r="H23" s="8" t="s">
        <v>9</v>
      </c>
    </row>
    <row r="24" spans="1:8" x14ac:dyDescent="0.2">
      <c r="A24" s="28"/>
      <c r="B24" s="29"/>
      <c r="C24" s="33"/>
      <c r="D24" s="33"/>
      <c r="E24" s="33"/>
      <c r="F24" s="33"/>
      <c r="G24" s="33"/>
      <c r="H24" s="33"/>
    </row>
    <row r="25" spans="1:8" x14ac:dyDescent="0.2">
      <c r="A25" s="2" t="s">
        <v>95</v>
      </c>
      <c r="C25" s="34"/>
      <c r="D25" s="34"/>
      <c r="E25" s="34"/>
      <c r="F25" s="34"/>
      <c r="G25" s="34"/>
      <c r="H25" s="34"/>
    </row>
    <row r="26" spans="1:8" x14ac:dyDescent="0.2">
      <c r="A26" s="2" t="s">
        <v>96</v>
      </c>
      <c r="C26" s="34"/>
      <c r="D26" s="34"/>
      <c r="E26" s="34"/>
      <c r="F26" s="34"/>
      <c r="G26" s="34"/>
      <c r="H26" s="34"/>
    </row>
    <row r="27" spans="1:8" x14ac:dyDescent="0.2">
      <c r="A27" s="2" t="s">
        <v>97</v>
      </c>
      <c r="C27" s="34"/>
      <c r="D27" s="34"/>
      <c r="E27" s="34"/>
      <c r="F27" s="34"/>
      <c r="G27" s="34"/>
      <c r="H27" s="34"/>
    </row>
    <row r="28" spans="1:8" x14ac:dyDescent="0.2">
      <c r="A28" s="2" t="s">
        <v>98</v>
      </c>
      <c r="C28" s="34"/>
      <c r="D28" s="34"/>
      <c r="E28" s="34"/>
      <c r="F28" s="34"/>
      <c r="G28" s="34"/>
      <c r="H28" s="34"/>
    </row>
    <row r="29" spans="1:8" x14ac:dyDescent="0.2">
      <c r="A29" s="2"/>
      <c r="C29" s="35"/>
      <c r="D29" s="35"/>
      <c r="E29" s="35"/>
      <c r="F29" s="35"/>
      <c r="G29" s="35"/>
      <c r="H29" s="35"/>
    </row>
    <row r="30" spans="1:8" x14ac:dyDescent="0.2">
      <c r="A30" s="26"/>
      <c r="B30" s="46" t="s">
        <v>82</v>
      </c>
      <c r="C30" s="23"/>
      <c r="D30" s="23"/>
      <c r="E30" s="23"/>
      <c r="F30" s="23"/>
      <c r="G30" s="23"/>
      <c r="H30" s="23"/>
    </row>
    <row r="33" spans="1:8" ht="45" customHeight="1" x14ac:dyDescent="0.2">
      <c r="A33" s="51" t="s">
        <v>99</v>
      </c>
      <c r="B33" s="52"/>
      <c r="C33" s="52"/>
      <c r="D33" s="52"/>
      <c r="E33" s="52"/>
      <c r="F33" s="52"/>
      <c r="G33" s="52"/>
      <c r="H33" s="53"/>
    </row>
    <row r="34" spans="1:8" x14ac:dyDescent="0.2">
      <c r="A34" s="56" t="s">
        <v>0</v>
      </c>
      <c r="B34" s="57"/>
      <c r="C34" s="51" t="s">
        <v>1</v>
      </c>
      <c r="D34" s="52"/>
      <c r="E34" s="52"/>
      <c r="F34" s="52"/>
      <c r="G34" s="53"/>
      <c r="H34" s="54" t="s">
        <v>2</v>
      </c>
    </row>
    <row r="35" spans="1:8" ht="20.399999999999999" x14ac:dyDescent="0.2">
      <c r="A35" s="58"/>
      <c r="B35" s="59"/>
      <c r="C35" s="7" t="s">
        <v>3</v>
      </c>
      <c r="D35" s="7" t="s">
        <v>4</v>
      </c>
      <c r="E35" s="7" t="s">
        <v>5</v>
      </c>
      <c r="F35" s="7" t="s">
        <v>6</v>
      </c>
      <c r="G35" s="7" t="s">
        <v>7</v>
      </c>
      <c r="H35" s="55"/>
    </row>
    <row r="36" spans="1:8" x14ac:dyDescent="0.2">
      <c r="A36" s="60"/>
      <c r="B36" s="61"/>
      <c r="C36" s="8">
        <v>1</v>
      </c>
      <c r="D36" s="8">
        <v>2</v>
      </c>
      <c r="E36" s="8" t="s">
        <v>8</v>
      </c>
      <c r="F36" s="8">
        <v>4</v>
      </c>
      <c r="G36" s="8">
        <v>5</v>
      </c>
      <c r="H36" s="8" t="s">
        <v>9</v>
      </c>
    </row>
    <row r="37" spans="1:8" x14ac:dyDescent="0.2">
      <c r="A37" s="28"/>
      <c r="B37" s="29"/>
      <c r="C37" s="33"/>
      <c r="D37" s="33"/>
      <c r="E37" s="33"/>
      <c r="F37" s="33"/>
      <c r="G37" s="33"/>
      <c r="H37" s="33"/>
    </row>
    <row r="38" spans="1:8" ht="20.399999999999999" x14ac:dyDescent="0.2">
      <c r="A38" s="2"/>
      <c r="B38" s="31" t="s">
        <v>100</v>
      </c>
      <c r="C38" s="34"/>
      <c r="D38" s="34"/>
      <c r="E38" s="34"/>
      <c r="F38" s="34"/>
      <c r="G38" s="34"/>
      <c r="H38" s="34"/>
    </row>
    <row r="39" spans="1:8" x14ac:dyDescent="0.2">
      <c r="A39" s="2"/>
      <c r="B39" s="31"/>
      <c r="C39" s="34"/>
      <c r="D39" s="34"/>
      <c r="E39" s="34"/>
      <c r="F39" s="34"/>
      <c r="G39" s="34"/>
      <c r="H39" s="34"/>
    </row>
    <row r="40" spans="1:8" x14ac:dyDescent="0.2">
      <c r="A40" s="2"/>
      <c r="B40" s="31" t="s">
        <v>101</v>
      </c>
      <c r="C40" s="34"/>
      <c r="D40" s="34"/>
      <c r="E40" s="34"/>
      <c r="F40" s="34"/>
      <c r="G40" s="34"/>
      <c r="H40" s="34"/>
    </row>
    <row r="41" spans="1:8" x14ac:dyDescent="0.2">
      <c r="A41" s="2"/>
      <c r="B41" s="31"/>
      <c r="C41" s="34"/>
      <c r="D41" s="34"/>
      <c r="E41" s="34"/>
      <c r="F41" s="34"/>
      <c r="G41" s="34"/>
      <c r="H41" s="34"/>
    </row>
    <row r="42" spans="1:8" ht="20.399999999999999" x14ac:dyDescent="0.2">
      <c r="A42" s="2"/>
      <c r="B42" s="31" t="s">
        <v>102</v>
      </c>
      <c r="C42" s="34"/>
      <c r="D42" s="34"/>
      <c r="E42" s="34"/>
      <c r="F42" s="34"/>
      <c r="G42" s="34"/>
      <c r="H42" s="34"/>
    </row>
    <row r="43" spans="1:8" x14ac:dyDescent="0.2">
      <c r="A43" s="2"/>
      <c r="B43" s="31"/>
      <c r="C43" s="34"/>
      <c r="D43" s="34"/>
      <c r="E43" s="34"/>
      <c r="F43" s="34"/>
      <c r="G43" s="34"/>
      <c r="H43" s="34"/>
    </row>
    <row r="44" spans="1:8" ht="20.399999999999999" x14ac:dyDescent="0.2">
      <c r="A44" s="2"/>
      <c r="B44" s="31" t="s">
        <v>103</v>
      </c>
      <c r="C44" s="34"/>
      <c r="D44" s="34"/>
      <c r="E44" s="34"/>
      <c r="F44" s="34"/>
      <c r="G44" s="34"/>
      <c r="H44" s="34"/>
    </row>
    <row r="45" spans="1:8" x14ac:dyDescent="0.2">
      <c r="A45" s="2"/>
      <c r="B45" s="31"/>
      <c r="C45" s="34"/>
      <c r="D45" s="34"/>
      <c r="E45" s="34"/>
      <c r="F45" s="34"/>
      <c r="G45" s="34"/>
      <c r="H45" s="34"/>
    </row>
    <row r="46" spans="1:8" ht="20.399999999999999" x14ac:dyDescent="0.2">
      <c r="A46" s="2"/>
      <c r="B46" s="31" t="s">
        <v>104</v>
      </c>
      <c r="C46" s="34"/>
      <c r="D46" s="34"/>
      <c r="E46" s="34"/>
      <c r="F46" s="34"/>
      <c r="G46" s="34"/>
      <c r="H46" s="34"/>
    </row>
    <row r="47" spans="1:8" x14ac:dyDescent="0.2">
      <c r="A47" s="2"/>
      <c r="B47" s="31"/>
      <c r="C47" s="34"/>
      <c r="D47" s="34"/>
      <c r="E47" s="34"/>
      <c r="F47" s="34"/>
      <c r="G47" s="34"/>
      <c r="H47" s="34"/>
    </row>
    <row r="48" spans="1:8" ht="20.399999999999999" x14ac:dyDescent="0.2">
      <c r="A48" s="2"/>
      <c r="B48" s="31" t="s">
        <v>105</v>
      </c>
      <c r="C48" s="34"/>
      <c r="D48" s="34"/>
      <c r="E48" s="34"/>
      <c r="F48" s="34"/>
      <c r="G48" s="34"/>
      <c r="H48" s="34"/>
    </row>
    <row r="49" spans="1:8" x14ac:dyDescent="0.2">
      <c r="A49" s="2"/>
      <c r="B49" s="31"/>
      <c r="C49" s="34"/>
      <c r="D49" s="34"/>
      <c r="E49" s="34"/>
      <c r="F49" s="34"/>
      <c r="G49" s="34"/>
      <c r="H49" s="34"/>
    </row>
    <row r="50" spans="1:8" ht="20.399999999999999" x14ac:dyDescent="0.2">
      <c r="A50" s="2"/>
      <c r="B50" s="31" t="s">
        <v>106</v>
      </c>
      <c r="C50" s="34"/>
      <c r="D50" s="34"/>
      <c r="E50" s="34"/>
      <c r="F50" s="34"/>
      <c r="G50" s="34"/>
      <c r="H50" s="34"/>
    </row>
    <row r="51" spans="1:8" x14ac:dyDescent="0.2">
      <c r="A51" s="30"/>
      <c r="B51" s="32"/>
      <c r="C51" s="35"/>
      <c r="D51" s="35"/>
      <c r="E51" s="35"/>
      <c r="F51" s="35"/>
      <c r="G51" s="35"/>
      <c r="H51" s="35"/>
    </row>
    <row r="52" spans="1:8" x14ac:dyDescent="0.2">
      <c r="A52" s="26"/>
      <c r="B52" s="46" t="s">
        <v>82</v>
      </c>
      <c r="C52" s="23"/>
      <c r="D52" s="23"/>
      <c r="E52" s="23"/>
      <c r="F52" s="23"/>
      <c r="G52" s="23"/>
      <c r="H52" s="23"/>
    </row>
    <row r="55" spans="1:8" ht="13.2" x14ac:dyDescent="0.2">
      <c r="B55" s="48" t="s">
        <v>138</v>
      </c>
    </row>
  </sheetData>
  <sheetProtection formatCells="0" formatColumns="0" formatRows="0" insertRows="0" deleteRows="0" autoFilter="0"/>
  <mergeCells count="12">
    <mergeCell ref="A1:H1"/>
    <mergeCell ref="A3:B5"/>
    <mergeCell ref="A19:H19"/>
    <mergeCell ref="A21:B23"/>
    <mergeCell ref="C3:G3"/>
    <mergeCell ref="H3:H4"/>
    <mergeCell ref="A33:H33"/>
    <mergeCell ref="A34:B36"/>
    <mergeCell ref="C34:G34"/>
    <mergeCell ref="H34:H35"/>
    <mergeCell ref="C21:G21"/>
    <mergeCell ref="H21:H22"/>
  </mergeCells>
  <printOptions horizontalCentered="1"/>
  <pageMargins left="0.19685039370078741" right="0.19685039370078741" top="0.39370078740157483" bottom="0.39370078740157483" header="0.31496062992125984" footer="0.31496062992125984"/>
  <pageSetup scale="64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6"/>
  <sheetViews>
    <sheetView showGridLines="0" workbookViewId="0">
      <selection sqref="A1:H1"/>
    </sheetView>
  </sheetViews>
  <sheetFormatPr baseColWidth="10" defaultColWidth="12" defaultRowHeight="10.199999999999999" x14ac:dyDescent="0.2"/>
  <cols>
    <col min="1" max="1" width="4.85546875" style="1" customWidth="1"/>
    <col min="2" max="2" width="65.85546875" style="1" customWidth="1"/>
    <col min="3" max="8" width="18.28515625" style="1" customWidth="1"/>
    <col min="9" max="16384" width="12" style="1"/>
  </cols>
  <sheetData>
    <row r="1" spans="1:8" ht="50.1" customHeight="1" x14ac:dyDescent="0.2">
      <c r="A1" s="51" t="s">
        <v>142</v>
      </c>
      <c r="B1" s="52"/>
      <c r="C1" s="52"/>
      <c r="D1" s="52"/>
      <c r="E1" s="52"/>
      <c r="F1" s="52"/>
      <c r="G1" s="52"/>
      <c r="H1" s="53"/>
    </row>
    <row r="2" spans="1:8" x14ac:dyDescent="0.2">
      <c r="A2" s="56" t="s">
        <v>0</v>
      </c>
      <c r="B2" s="57"/>
      <c r="C2" s="51" t="s">
        <v>1</v>
      </c>
      <c r="D2" s="52"/>
      <c r="E2" s="52"/>
      <c r="F2" s="52"/>
      <c r="G2" s="53"/>
      <c r="H2" s="54" t="s">
        <v>2</v>
      </c>
    </row>
    <row r="3" spans="1:8" ht="24.9" customHeight="1" x14ac:dyDescent="0.2">
      <c r="A3" s="58"/>
      <c r="B3" s="59"/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55"/>
    </row>
    <row r="4" spans="1:8" x14ac:dyDescent="0.2">
      <c r="A4" s="60"/>
      <c r="B4" s="61"/>
      <c r="C4" s="8">
        <v>1</v>
      </c>
      <c r="D4" s="8">
        <v>2</v>
      </c>
      <c r="E4" s="8" t="s">
        <v>8</v>
      </c>
      <c r="F4" s="8">
        <v>4</v>
      </c>
      <c r="G4" s="8">
        <v>5</v>
      </c>
      <c r="H4" s="8" t="s">
        <v>9</v>
      </c>
    </row>
    <row r="5" spans="1:8" x14ac:dyDescent="0.2">
      <c r="A5" s="43"/>
      <c r="B5" s="44"/>
      <c r="C5" s="12"/>
      <c r="D5" s="12"/>
      <c r="E5" s="12"/>
      <c r="F5" s="12"/>
      <c r="G5" s="12"/>
      <c r="H5" s="12"/>
    </row>
    <row r="6" spans="1:8" x14ac:dyDescent="0.2">
      <c r="A6" s="40" t="s">
        <v>107</v>
      </c>
      <c r="B6" s="38"/>
      <c r="C6" s="13">
        <f>SUM(C7:C14)</f>
        <v>0</v>
      </c>
      <c r="D6" s="13">
        <f t="shared" ref="D6:H6" si="0">SUM(D7:D14)</f>
        <v>0</v>
      </c>
      <c r="E6" s="13">
        <f t="shared" si="0"/>
        <v>0</v>
      </c>
      <c r="F6" s="13">
        <f t="shared" si="0"/>
        <v>0</v>
      </c>
      <c r="G6" s="13">
        <f t="shared" si="0"/>
        <v>0</v>
      </c>
      <c r="H6" s="13">
        <f t="shared" si="0"/>
        <v>0</v>
      </c>
    </row>
    <row r="7" spans="1:8" x14ac:dyDescent="0.2">
      <c r="A7" s="37"/>
      <c r="B7" s="41" t="s">
        <v>108</v>
      </c>
      <c r="C7" s="13">
        <v>0</v>
      </c>
      <c r="D7" s="13">
        <v>0</v>
      </c>
      <c r="E7" s="13">
        <f>+C7+D7</f>
        <v>0</v>
      </c>
      <c r="F7" s="13">
        <v>0</v>
      </c>
      <c r="G7" s="13">
        <v>0</v>
      </c>
      <c r="H7" s="13">
        <f>+E7-F7</f>
        <v>0</v>
      </c>
    </row>
    <row r="8" spans="1:8" x14ac:dyDescent="0.2">
      <c r="A8" s="37"/>
      <c r="B8" s="41" t="s">
        <v>109</v>
      </c>
      <c r="C8" s="13">
        <v>0</v>
      </c>
      <c r="D8" s="13">
        <v>0</v>
      </c>
      <c r="E8" s="13">
        <f t="shared" ref="E8:E14" si="1">+C8+D8</f>
        <v>0</v>
      </c>
      <c r="F8" s="13">
        <v>0</v>
      </c>
      <c r="G8" s="13">
        <v>0</v>
      </c>
      <c r="H8" s="13">
        <f t="shared" ref="H8:H14" si="2">+E8-F8</f>
        <v>0</v>
      </c>
    </row>
    <row r="9" spans="1:8" x14ac:dyDescent="0.2">
      <c r="A9" s="37"/>
      <c r="B9" s="41" t="s">
        <v>110</v>
      </c>
      <c r="C9" s="13">
        <v>0</v>
      </c>
      <c r="D9" s="13">
        <v>0</v>
      </c>
      <c r="E9" s="13">
        <f t="shared" si="1"/>
        <v>0</v>
      </c>
      <c r="F9" s="13">
        <v>0</v>
      </c>
      <c r="G9" s="13">
        <v>0</v>
      </c>
      <c r="H9" s="13">
        <f t="shared" si="2"/>
        <v>0</v>
      </c>
    </row>
    <row r="10" spans="1:8" x14ac:dyDescent="0.2">
      <c r="A10" s="37"/>
      <c r="B10" s="41" t="s">
        <v>111</v>
      </c>
      <c r="C10" s="13">
        <v>0</v>
      </c>
      <c r="D10" s="13">
        <v>0</v>
      </c>
      <c r="E10" s="13">
        <f t="shared" si="1"/>
        <v>0</v>
      </c>
      <c r="F10" s="13">
        <v>0</v>
      </c>
      <c r="G10" s="13">
        <v>0</v>
      </c>
      <c r="H10" s="13">
        <f t="shared" si="2"/>
        <v>0</v>
      </c>
    </row>
    <row r="11" spans="1:8" x14ac:dyDescent="0.2">
      <c r="A11" s="37"/>
      <c r="B11" s="41" t="s">
        <v>112</v>
      </c>
      <c r="C11" s="13">
        <v>0</v>
      </c>
      <c r="D11" s="13">
        <v>0</v>
      </c>
      <c r="E11" s="13">
        <f t="shared" si="1"/>
        <v>0</v>
      </c>
      <c r="F11" s="13">
        <v>0</v>
      </c>
      <c r="G11" s="13">
        <v>0</v>
      </c>
      <c r="H11" s="13">
        <f t="shared" si="2"/>
        <v>0</v>
      </c>
    </row>
    <row r="12" spans="1:8" x14ac:dyDescent="0.2">
      <c r="A12" s="37"/>
      <c r="B12" s="41" t="s">
        <v>113</v>
      </c>
      <c r="C12" s="13">
        <v>0</v>
      </c>
      <c r="D12" s="13">
        <v>0</v>
      </c>
      <c r="E12" s="13">
        <f t="shared" si="1"/>
        <v>0</v>
      </c>
      <c r="F12" s="13">
        <v>0</v>
      </c>
      <c r="G12" s="13">
        <v>0</v>
      </c>
      <c r="H12" s="13">
        <f t="shared" si="2"/>
        <v>0</v>
      </c>
    </row>
    <row r="13" spans="1:8" x14ac:dyDescent="0.2">
      <c r="A13" s="37"/>
      <c r="B13" s="41" t="s">
        <v>114</v>
      </c>
      <c r="C13" s="13">
        <v>0</v>
      </c>
      <c r="D13" s="13">
        <v>0</v>
      </c>
      <c r="E13" s="13">
        <f t="shared" si="1"/>
        <v>0</v>
      </c>
      <c r="F13" s="13">
        <v>0</v>
      </c>
      <c r="G13" s="13">
        <v>0</v>
      </c>
      <c r="H13" s="13">
        <f t="shared" si="2"/>
        <v>0</v>
      </c>
    </row>
    <row r="14" spans="1:8" x14ac:dyDescent="0.2">
      <c r="A14" s="37"/>
      <c r="B14" s="41" t="s">
        <v>37</v>
      </c>
      <c r="C14" s="13">
        <v>0</v>
      </c>
      <c r="D14" s="13">
        <v>0</v>
      </c>
      <c r="E14" s="13">
        <f t="shared" si="1"/>
        <v>0</v>
      </c>
      <c r="F14" s="13">
        <v>0</v>
      </c>
      <c r="G14" s="13">
        <v>0</v>
      </c>
      <c r="H14" s="13">
        <f t="shared" si="2"/>
        <v>0</v>
      </c>
    </row>
    <row r="15" spans="1:8" x14ac:dyDescent="0.2">
      <c r="A15" s="39"/>
      <c r="B15" s="41"/>
      <c r="C15" s="13"/>
      <c r="D15" s="13"/>
      <c r="E15" s="13"/>
      <c r="F15" s="13"/>
      <c r="G15" s="13"/>
      <c r="H15" s="13"/>
    </row>
    <row r="16" spans="1:8" x14ac:dyDescent="0.2">
      <c r="A16" s="40" t="s">
        <v>115</v>
      </c>
      <c r="B16" s="42"/>
      <c r="C16" s="13">
        <f>SUM(C17:C23)</f>
        <v>80741590</v>
      </c>
      <c r="D16" s="13">
        <f t="shared" ref="D16:H16" si="3">SUM(D17:D23)</f>
        <v>73644187</v>
      </c>
      <c r="E16" s="13">
        <f t="shared" si="3"/>
        <v>154385777</v>
      </c>
      <c r="F16" s="13">
        <f t="shared" si="3"/>
        <v>68095482.320000008</v>
      </c>
      <c r="G16" s="13">
        <f t="shared" si="3"/>
        <v>66195272.150000006</v>
      </c>
      <c r="H16" s="13">
        <f t="shared" si="3"/>
        <v>86290294.679999992</v>
      </c>
    </row>
    <row r="17" spans="1:8" x14ac:dyDescent="0.2">
      <c r="A17" s="37"/>
      <c r="B17" s="41" t="s">
        <v>116</v>
      </c>
      <c r="C17" s="13">
        <v>0</v>
      </c>
      <c r="D17" s="13">
        <v>0</v>
      </c>
      <c r="E17" s="13">
        <f t="shared" ref="E17:E23" si="4">+C17+D17</f>
        <v>0</v>
      </c>
      <c r="F17" s="13">
        <v>0</v>
      </c>
      <c r="G17" s="13">
        <v>0</v>
      </c>
      <c r="H17" s="13">
        <f t="shared" ref="H17:H23" si="5">+E17-F17</f>
        <v>0</v>
      </c>
    </row>
    <row r="18" spans="1:8" x14ac:dyDescent="0.2">
      <c r="A18" s="37"/>
      <c r="B18" s="41" t="s">
        <v>117</v>
      </c>
      <c r="C18" s="13">
        <v>80741590</v>
      </c>
      <c r="D18" s="13">
        <v>73644187</v>
      </c>
      <c r="E18" s="13">
        <f t="shared" si="4"/>
        <v>154385777</v>
      </c>
      <c r="F18" s="13">
        <v>68095482.320000008</v>
      </c>
      <c r="G18" s="13">
        <v>66195272.150000006</v>
      </c>
      <c r="H18" s="13">
        <f t="shared" si="5"/>
        <v>86290294.679999992</v>
      </c>
    </row>
    <row r="19" spans="1:8" x14ac:dyDescent="0.2">
      <c r="A19" s="37"/>
      <c r="B19" s="41" t="s">
        <v>118</v>
      </c>
      <c r="C19" s="13">
        <v>0</v>
      </c>
      <c r="D19" s="13">
        <v>0</v>
      </c>
      <c r="E19" s="13">
        <f t="shared" si="4"/>
        <v>0</v>
      </c>
      <c r="F19" s="13">
        <v>0</v>
      </c>
      <c r="G19" s="13">
        <v>0</v>
      </c>
      <c r="H19" s="13">
        <f t="shared" si="5"/>
        <v>0</v>
      </c>
    </row>
    <row r="20" spans="1:8" x14ac:dyDescent="0.2">
      <c r="A20" s="37"/>
      <c r="B20" s="41" t="s">
        <v>119</v>
      </c>
      <c r="C20" s="13">
        <v>0</v>
      </c>
      <c r="D20" s="13">
        <v>0</v>
      </c>
      <c r="E20" s="13">
        <f t="shared" si="4"/>
        <v>0</v>
      </c>
      <c r="F20" s="13">
        <v>0</v>
      </c>
      <c r="G20" s="13">
        <v>0</v>
      </c>
      <c r="H20" s="13">
        <f t="shared" si="5"/>
        <v>0</v>
      </c>
    </row>
    <row r="21" spans="1:8" x14ac:dyDescent="0.2">
      <c r="A21" s="37"/>
      <c r="B21" s="41" t="s">
        <v>120</v>
      </c>
      <c r="C21" s="13">
        <v>0</v>
      </c>
      <c r="D21" s="13">
        <v>0</v>
      </c>
      <c r="E21" s="13">
        <f t="shared" si="4"/>
        <v>0</v>
      </c>
      <c r="F21" s="13">
        <v>0</v>
      </c>
      <c r="G21" s="13">
        <v>0</v>
      </c>
      <c r="H21" s="13">
        <f t="shared" si="5"/>
        <v>0</v>
      </c>
    </row>
    <row r="22" spans="1:8" x14ac:dyDescent="0.2">
      <c r="A22" s="37"/>
      <c r="B22" s="41" t="s">
        <v>121</v>
      </c>
      <c r="C22" s="13">
        <v>0</v>
      </c>
      <c r="D22" s="13">
        <v>0</v>
      </c>
      <c r="E22" s="13">
        <f t="shared" si="4"/>
        <v>0</v>
      </c>
      <c r="F22" s="13">
        <v>0</v>
      </c>
      <c r="G22" s="13">
        <v>0</v>
      </c>
      <c r="H22" s="13">
        <f t="shared" si="5"/>
        <v>0</v>
      </c>
    </row>
    <row r="23" spans="1:8" x14ac:dyDescent="0.2">
      <c r="A23" s="37"/>
      <c r="B23" s="41" t="s">
        <v>122</v>
      </c>
      <c r="C23" s="13">
        <v>0</v>
      </c>
      <c r="D23" s="13">
        <v>0</v>
      </c>
      <c r="E23" s="13">
        <f t="shared" si="4"/>
        <v>0</v>
      </c>
      <c r="F23" s="13">
        <v>0</v>
      </c>
      <c r="G23" s="13">
        <v>0</v>
      </c>
      <c r="H23" s="13">
        <f t="shared" si="5"/>
        <v>0</v>
      </c>
    </row>
    <row r="24" spans="1:8" x14ac:dyDescent="0.2">
      <c r="A24" s="39"/>
      <c r="B24" s="41"/>
      <c r="C24" s="13"/>
      <c r="D24" s="13"/>
      <c r="E24" s="13"/>
      <c r="F24" s="13"/>
      <c r="G24" s="13"/>
      <c r="H24" s="13"/>
    </row>
    <row r="25" spans="1:8" x14ac:dyDescent="0.2">
      <c r="A25" s="40" t="s">
        <v>123</v>
      </c>
      <c r="B25" s="42"/>
      <c r="C25" s="13">
        <f>SUM(C26:C34)</f>
        <v>0</v>
      </c>
      <c r="D25" s="13">
        <f t="shared" ref="D25:H25" si="6">SUM(D26:D34)</f>
        <v>0</v>
      </c>
      <c r="E25" s="13">
        <f t="shared" si="6"/>
        <v>0</v>
      </c>
      <c r="F25" s="13">
        <f t="shared" si="6"/>
        <v>0</v>
      </c>
      <c r="G25" s="13">
        <f t="shared" si="6"/>
        <v>0</v>
      </c>
      <c r="H25" s="13">
        <f t="shared" si="6"/>
        <v>0</v>
      </c>
    </row>
    <row r="26" spans="1:8" x14ac:dyDescent="0.2">
      <c r="A26" s="37"/>
      <c r="B26" s="41" t="s">
        <v>124</v>
      </c>
      <c r="C26" s="13">
        <v>0</v>
      </c>
      <c r="D26" s="13">
        <v>0</v>
      </c>
      <c r="E26" s="13">
        <f t="shared" ref="E26:E34" si="7">+C26+D26</f>
        <v>0</v>
      </c>
      <c r="F26" s="13">
        <v>0</v>
      </c>
      <c r="G26" s="13">
        <v>0</v>
      </c>
      <c r="H26" s="13">
        <f t="shared" ref="H26:H34" si="8">+E26-F26</f>
        <v>0</v>
      </c>
    </row>
    <row r="27" spans="1:8" x14ac:dyDescent="0.2">
      <c r="A27" s="37"/>
      <c r="B27" s="41" t="s">
        <v>125</v>
      </c>
      <c r="C27" s="13">
        <v>0</v>
      </c>
      <c r="D27" s="13">
        <v>0</v>
      </c>
      <c r="E27" s="13">
        <f t="shared" si="7"/>
        <v>0</v>
      </c>
      <c r="F27" s="13">
        <v>0</v>
      </c>
      <c r="G27" s="13">
        <v>0</v>
      </c>
      <c r="H27" s="13">
        <f t="shared" si="8"/>
        <v>0</v>
      </c>
    </row>
    <row r="28" spans="1:8" x14ac:dyDescent="0.2">
      <c r="A28" s="37"/>
      <c r="B28" s="41" t="s">
        <v>126</v>
      </c>
      <c r="C28" s="13">
        <v>0</v>
      </c>
      <c r="D28" s="13">
        <v>0</v>
      </c>
      <c r="E28" s="13">
        <f t="shared" si="7"/>
        <v>0</v>
      </c>
      <c r="F28" s="13">
        <v>0</v>
      </c>
      <c r="G28" s="13">
        <v>0</v>
      </c>
      <c r="H28" s="13">
        <f t="shared" si="8"/>
        <v>0</v>
      </c>
    </row>
    <row r="29" spans="1:8" x14ac:dyDescent="0.2">
      <c r="A29" s="37"/>
      <c r="B29" s="41" t="s">
        <v>127</v>
      </c>
      <c r="C29" s="13">
        <v>0</v>
      </c>
      <c r="D29" s="13">
        <v>0</v>
      </c>
      <c r="E29" s="13">
        <f t="shared" si="7"/>
        <v>0</v>
      </c>
      <c r="F29" s="13">
        <v>0</v>
      </c>
      <c r="G29" s="13">
        <v>0</v>
      </c>
      <c r="H29" s="13">
        <f t="shared" si="8"/>
        <v>0</v>
      </c>
    </row>
    <row r="30" spans="1:8" x14ac:dyDescent="0.2">
      <c r="A30" s="37"/>
      <c r="B30" s="41" t="s">
        <v>128</v>
      </c>
      <c r="C30" s="13">
        <v>0</v>
      </c>
      <c r="D30" s="13">
        <v>0</v>
      </c>
      <c r="E30" s="13">
        <f t="shared" si="7"/>
        <v>0</v>
      </c>
      <c r="F30" s="13">
        <v>0</v>
      </c>
      <c r="G30" s="13">
        <v>0</v>
      </c>
      <c r="H30" s="13">
        <f t="shared" si="8"/>
        <v>0</v>
      </c>
    </row>
    <row r="31" spans="1:8" x14ac:dyDescent="0.2">
      <c r="A31" s="37"/>
      <c r="B31" s="41" t="s">
        <v>129</v>
      </c>
      <c r="C31" s="13">
        <v>0</v>
      </c>
      <c r="D31" s="13">
        <v>0</v>
      </c>
      <c r="E31" s="13">
        <f t="shared" si="7"/>
        <v>0</v>
      </c>
      <c r="F31" s="13">
        <v>0</v>
      </c>
      <c r="G31" s="13">
        <v>0</v>
      </c>
      <c r="H31" s="13">
        <f t="shared" si="8"/>
        <v>0</v>
      </c>
    </row>
    <row r="32" spans="1:8" x14ac:dyDescent="0.2">
      <c r="A32" s="37"/>
      <c r="B32" s="41" t="s">
        <v>130</v>
      </c>
      <c r="C32" s="13">
        <v>0</v>
      </c>
      <c r="D32" s="13">
        <v>0</v>
      </c>
      <c r="E32" s="13">
        <f t="shared" si="7"/>
        <v>0</v>
      </c>
      <c r="F32" s="13">
        <v>0</v>
      </c>
      <c r="G32" s="13">
        <v>0</v>
      </c>
      <c r="H32" s="13">
        <f t="shared" si="8"/>
        <v>0</v>
      </c>
    </row>
    <row r="33" spans="1:8" x14ac:dyDescent="0.2">
      <c r="A33" s="37"/>
      <c r="B33" s="41" t="s">
        <v>131</v>
      </c>
      <c r="C33" s="13">
        <v>0</v>
      </c>
      <c r="D33" s="13">
        <v>0</v>
      </c>
      <c r="E33" s="13">
        <f t="shared" si="7"/>
        <v>0</v>
      </c>
      <c r="F33" s="13">
        <v>0</v>
      </c>
      <c r="G33" s="13">
        <v>0</v>
      </c>
      <c r="H33" s="13">
        <f t="shared" si="8"/>
        <v>0</v>
      </c>
    </row>
    <row r="34" spans="1:8" x14ac:dyDescent="0.2">
      <c r="A34" s="37"/>
      <c r="B34" s="41" t="s">
        <v>132</v>
      </c>
      <c r="C34" s="13">
        <v>0</v>
      </c>
      <c r="D34" s="13">
        <v>0</v>
      </c>
      <c r="E34" s="13">
        <f t="shared" si="7"/>
        <v>0</v>
      </c>
      <c r="F34" s="13">
        <v>0</v>
      </c>
      <c r="G34" s="13">
        <v>0</v>
      </c>
      <c r="H34" s="13">
        <f t="shared" si="8"/>
        <v>0</v>
      </c>
    </row>
    <row r="35" spans="1:8" x14ac:dyDescent="0.2">
      <c r="A35" s="39"/>
      <c r="B35" s="41"/>
      <c r="C35" s="13"/>
      <c r="D35" s="13"/>
      <c r="E35" s="13"/>
      <c r="F35" s="13"/>
      <c r="G35" s="13"/>
      <c r="H35" s="13"/>
    </row>
    <row r="36" spans="1:8" x14ac:dyDescent="0.2">
      <c r="A36" s="40" t="s">
        <v>133</v>
      </c>
      <c r="B36" s="42"/>
      <c r="C36" s="13">
        <f>SUM(C37:C40)</f>
        <v>0</v>
      </c>
      <c r="D36" s="13">
        <f t="shared" ref="D36:H36" si="9">SUM(D37:D40)</f>
        <v>0</v>
      </c>
      <c r="E36" s="13">
        <f t="shared" si="9"/>
        <v>0</v>
      </c>
      <c r="F36" s="13">
        <f t="shared" si="9"/>
        <v>0</v>
      </c>
      <c r="G36" s="13">
        <f t="shared" si="9"/>
        <v>0</v>
      </c>
      <c r="H36" s="13">
        <f t="shared" si="9"/>
        <v>0</v>
      </c>
    </row>
    <row r="37" spans="1:8" x14ac:dyDescent="0.2">
      <c r="A37" s="37"/>
      <c r="B37" s="41" t="s">
        <v>134</v>
      </c>
      <c r="C37" s="13">
        <v>0</v>
      </c>
      <c r="D37" s="13">
        <v>0</v>
      </c>
      <c r="E37" s="13">
        <f t="shared" ref="E37:E40" si="10">+C37+D37</f>
        <v>0</v>
      </c>
      <c r="F37" s="13">
        <v>0</v>
      </c>
      <c r="G37" s="13">
        <v>0</v>
      </c>
      <c r="H37" s="13">
        <f t="shared" ref="H37:H40" si="11">+E37-F37</f>
        <v>0</v>
      </c>
    </row>
    <row r="38" spans="1:8" ht="20.399999999999999" x14ac:dyDescent="0.2">
      <c r="A38" s="37"/>
      <c r="B38" s="41" t="s">
        <v>135</v>
      </c>
      <c r="C38" s="13">
        <v>0</v>
      </c>
      <c r="D38" s="13">
        <v>0</v>
      </c>
      <c r="E38" s="13">
        <f t="shared" si="10"/>
        <v>0</v>
      </c>
      <c r="F38" s="13">
        <v>0</v>
      </c>
      <c r="G38" s="13">
        <v>0</v>
      </c>
      <c r="H38" s="13">
        <f t="shared" si="11"/>
        <v>0</v>
      </c>
    </row>
    <row r="39" spans="1:8" x14ac:dyDescent="0.2">
      <c r="A39" s="37"/>
      <c r="B39" s="41" t="s">
        <v>136</v>
      </c>
      <c r="C39" s="13">
        <v>0</v>
      </c>
      <c r="D39" s="13">
        <v>0</v>
      </c>
      <c r="E39" s="13">
        <f t="shared" si="10"/>
        <v>0</v>
      </c>
      <c r="F39" s="13">
        <v>0</v>
      </c>
      <c r="G39" s="13">
        <v>0</v>
      </c>
      <c r="H39" s="13">
        <f t="shared" si="11"/>
        <v>0</v>
      </c>
    </row>
    <row r="40" spans="1:8" x14ac:dyDescent="0.2">
      <c r="A40" s="37"/>
      <c r="B40" s="41" t="s">
        <v>137</v>
      </c>
      <c r="C40" s="13">
        <v>0</v>
      </c>
      <c r="D40" s="13">
        <v>0</v>
      </c>
      <c r="E40" s="13">
        <f t="shared" si="10"/>
        <v>0</v>
      </c>
      <c r="F40" s="13">
        <v>0</v>
      </c>
      <c r="G40" s="13">
        <v>0</v>
      </c>
      <c r="H40" s="13">
        <f t="shared" si="11"/>
        <v>0</v>
      </c>
    </row>
    <row r="41" spans="1:8" x14ac:dyDescent="0.2">
      <c r="A41" s="39"/>
      <c r="B41" s="41"/>
      <c r="C41" s="13"/>
      <c r="D41" s="13"/>
      <c r="E41" s="13"/>
      <c r="F41" s="13"/>
      <c r="G41" s="13"/>
      <c r="H41" s="13"/>
    </row>
    <row r="42" spans="1:8" x14ac:dyDescent="0.2">
      <c r="A42" s="45"/>
      <c r="B42" s="46" t="s">
        <v>82</v>
      </c>
      <c r="C42" s="23">
        <f>+C6+C16+C25+C36</f>
        <v>80741590</v>
      </c>
      <c r="D42" s="23">
        <f t="shared" ref="D42:H42" si="12">+D6+D16+D25+D36</f>
        <v>73644187</v>
      </c>
      <c r="E42" s="23">
        <f t="shared" si="12"/>
        <v>154385777</v>
      </c>
      <c r="F42" s="23">
        <f t="shared" si="12"/>
        <v>68095482.320000008</v>
      </c>
      <c r="G42" s="23">
        <f t="shared" si="12"/>
        <v>66195272.150000006</v>
      </c>
      <c r="H42" s="23">
        <f t="shared" si="12"/>
        <v>86290294.679999992</v>
      </c>
    </row>
    <row r="45" spans="1:8" ht="13.2" x14ac:dyDescent="0.2">
      <c r="A45" s="49"/>
      <c r="B45" s="48" t="s">
        <v>138</v>
      </c>
    </row>
    <row r="46" spans="1:8" x14ac:dyDescent="0.2">
      <c r="A46" s="50"/>
    </row>
    <row r="47" spans="1:8" x14ac:dyDescent="0.2">
      <c r="A47" s="50"/>
    </row>
    <row r="48" spans="1:8" x14ac:dyDescent="0.2">
      <c r="A48" s="50"/>
    </row>
    <row r="49" spans="1:1" x14ac:dyDescent="0.2">
      <c r="A49" s="50"/>
    </row>
    <row r="50" spans="1:1" x14ac:dyDescent="0.2">
      <c r="A50" s="50"/>
    </row>
    <row r="51" spans="1:1" x14ac:dyDescent="0.2">
      <c r="A51" s="50"/>
    </row>
    <row r="52" spans="1:1" x14ac:dyDescent="0.2">
      <c r="A52" s="50"/>
    </row>
    <row r="53" spans="1:1" x14ac:dyDescent="0.2">
      <c r="A53" s="50"/>
    </row>
    <row r="54" spans="1:1" x14ac:dyDescent="0.2">
      <c r="A54" s="50"/>
    </row>
    <row r="55" spans="1:1" x14ac:dyDescent="0.2">
      <c r="A55" s="50"/>
    </row>
    <row r="56" spans="1:1" x14ac:dyDescent="0.2">
      <c r="A56" s="50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19685039370078741" right="0.19685039370078741" top="0.39370078740157483" bottom="0.39370078740157483" header="0.31496062992125984" footer="0.31496062992125984"/>
  <pageSetup scale="8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dd2e705e-1a44-4129-9cba-050973369ed2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2B294E2-A442-4ED1-B7CD-F69BF0DA5E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revision/>
  <cp:lastPrinted>2022-02-17T17:32:52Z</cp:lastPrinted>
  <dcterms:created xsi:type="dcterms:W3CDTF">2014-02-10T03:37:14Z</dcterms:created>
  <dcterms:modified xsi:type="dcterms:W3CDTF">2022-02-17T17:33:30Z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